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0" windowWidth="16220" windowHeight="10740" tabRatio="781" activeTab="7"/>
  </bookViews>
  <sheets>
    <sheet name="пр2" sheetId="1" r:id="rId1"/>
    <sheet name="пр3" sheetId="2" r:id="rId2"/>
    <sheet name="пр4" sheetId="3" r:id="rId3"/>
    <sheet name="пр5" sheetId="4" r:id="rId4"/>
    <sheet name="пр6" sheetId="5" r:id="rId5"/>
    <sheet name="пр7" sheetId="6" r:id="rId6"/>
    <sheet name="пр8" sheetId="7" r:id="rId7"/>
    <sheet name="пр9" sheetId="8" r:id="rId8"/>
  </sheets>
  <externalReferences>
    <externalReference r:id="rId9"/>
  </externalReferences>
  <definedNames>
    <definedName name="bookmark0" localSheetId="0">пр2!$B$4</definedName>
    <definedName name="bookmark1" localSheetId="0">пр2!$B$5</definedName>
    <definedName name="bookmark10" localSheetId="4">пр6!$B$3</definedName>
    <definedName name="bookmark11" localSheetId="5">пр7!$C$3</definedName>
    <definedName name="bookmark12" localSheetId="5">пр7!$C$4</definedName>
    <definedName name="bookmark13" localSheetId="6">пр8!$B$2</definedName>
    <definedName name="bookmark14" localSheetId="6">пр8!$B$3</definedName>
    <definedName name="bookmark15" localSheetId="6">пр8!$B$4</definedName>
    <definedName name="bookmark2" localSheetId="2">пр4!$B$4</definedName>
    <definedName name="bookmark3" localSheetId="3">пр5!#REF!</definedName>
    <definedName name="bookmark4" localSheetId="3">пр5!#REF!</definedName>
    <definedName name="bookmark6" localSheetId="3">пр5!$B$4</definedName>
    <definedName name="bookmark7" localSheetId="3">пр5!$B$5</definedName>
    <definedName name="bookmark8" localSheetId="3">пр5!$E$9</definedName>
    <definedName name="bookmark9" localSheetId="4">пр6!$B$2</definedName>
  </definedNames>
  <calcPr calcId="145621"/>
</workbook>
</file>

<file path=xl/calcChain.xml><?xml version="1.0" encoding="utf-8"?>
<calcChain xmlns="http://schemas.openxmlformats.org/spreadsheetml/2006/main">
  <c r="F8" i="3" l="1"/>
  <c r="E28" i="4" l="1"/>
  <c r="E17" i="4"/>
  <c r="D43" i="4"/>
  <c r="D12" i="8" l="1"/>
  <c r="E35" i="4" l="1"/>
  <c r="E12" i="3"/>
  <c r="E43" i="4" l="1"/>
  <c r="D35" i="4"/>
  <c r="D12" i="3" l="1"/>
  <c r="F12" i="3" l="1"/>
  <c r="E19" i="3" l="1"/>
  <c r="E18" i="3" s="1"/>
  <c r="E24" i="3" s="1"/>
  <c r="D25" i="3"/>
  <c r="F24" i="3" l="1"/>
  <c r="F26" i="3" s="1"/>
  <c r="D9" i="3"/>
  <c r="F9" i="3"/>
  <c r="F10" i="3" s="1"/>
  <c r="F25" i="3" l="1"/>
  <c r="D19" i="3"/>
  <c r="F18" i="3"/>
  <c r="F19" i="3" s="1"/>
  <c r="F20" i="3" s="1"/>
  <c r="F15" i="2"/>
  <c r="F18" i="2" l="1"/>
  <c r="F16" i="2"/>
  <c r="E14" i="2"/>
  <c r="F14" i="2" l="1"/>
  <c r="E25" i="3" l="1"/>
</calcChain>
</file>

<file path=xl/sharedStrings.xml><?xml version="1.0" encoding="utf-8"?>
<sst xmlns="http://schemas.openxmlformats.org/spreadsheetml/2006/main" count="275" uniqueCount="157">
  <si>
    <t>ПРОГНОЗНЫЕ СВЕДЕНИЯ</t>
  </si>
  <si>
    <t xml:space="preserve">о расходах за технологическое присоединение </t>
  </si>
  <si>
    <t>(наименование сетевой организации)</t>
  </si>
  <si>
    <r>
      <t>1.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Полное наименование</t>
    </r>
  </si>
  <si>
    <r>
      <t>2.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Сокращенное наименование</t>
    </r>
  </si>
  <si>
    <r>
      <t>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Место нахождения</t>
    </r>
  </si>
  <si>
    <r>
      <t>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ИНН</t>
    </r>
  </si>
  <si>
    <r>
      <t>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КПП</t>
    </r>
  </si>
  <si>
    <r>
      <t>7.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Ф.И.О. руководителя</t>
    </r>
  </si>
  <si>
    <r>
      <t>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Адрес электронной почты</t>
    </r>
  </si>
  <si>
    <r>
      <t>9.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Контактный телефон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</si>
  <si>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3.5"/>
        <color theme="1"/>
        <rFont val="Times New Roman"/>
        <family val="1"/>
        <charset val="204"/>
      </rPr>
      <t>Факс</t>
    </r>
  </si>
  <si>
    <t xml:space="preserve">               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</si>
  <si>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</si>
  <si>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</si>
  <si>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</si>
  <si>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</si>
  <si>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</si>
  <si>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рублей/кВт</t>
  </si>
  <si>
    <t>рублей/км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</si>
  <si>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</si>
  <si>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Наименование мероприятий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</si>
  <si>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</si>
  <si>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</si>
  <si>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</si>
  <si>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</si>
  <si>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Разработка сетевой организацией проектной документации по строительству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</si>
  <si>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</si>
  <si>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</si>
  <si>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</si>
  <si>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</si>
  <si>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</si>
  <si>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*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</si>
  <si>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РАСХОДЫ НА МЕРОПРИЯТИЯ,
 осуществляемые при технологическом присоединении</t>
  </si>
  <si>
    <t>ПРИЛОЖЕНИЕ № 4
 к стандартам раскрытия информации субъектами оптового и розничных рынков электрической энергии</t>
  </si>
  <si>
    <t>ПРИЛОЖЕНИЕ № 3 
к стандартам раскрытия информации субъектами оптового и розничных рынков электрической энергии</t>
  </si>
  <si>
    <t>ПРИЛОЖЕНИЕ № 2
 к стандартам раскрытия информации субъектами оптового и розничных рынков электрической энергии</t>
  </si>
  <si>
    <t>ПРИЛОЖЕНИЕ № 5</t>
  </si>
  <si>
    <t>к стандартам раскрытия информации субъектами оптового и розничных рынков электрической энергии</t>
  </si>
  <si>
    <t>Р А С Ч Е Т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</si>
  <si>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</si>
  <si>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</si>
  <si>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</si>
  <si>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</si>
  <si>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1.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</si>
  <si>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</si>
  <si>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</si>
  <si>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</si>
  <si>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</si>
  <si>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</si>
  <si>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</si>
  <si>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</si>
  <si>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</si>
  <si>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</si>
  <si>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</si>
  <si>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</si>
  <si>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</si>
  <si>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</si>
  <si>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</si>
  <si>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</si>
  <si>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</si>
  <si>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</si>
  <si>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</si>
  <si>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</si>
  <si>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</si>
  <si>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</si>
  <si>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</si>
  <si>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3.</t>
  </si>
  <si>
    <t>Выпадающие доходы (экономия средств)</t>
  </si>
  <si>
    <t>Итого (размер необходимой валовой выручки)</t>
  </si>
  <si>
    <t>ПРИЛОЖЕНИЕ № 6
 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</si>
  <si>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</si>
  <si>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</si>
  <si>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</si>
  <si>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</si>
  <si>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</si>
  <si>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</si>
  <si>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Строительство пунктов секционирования (распределенных пунктов)</t>
  </si>
  <si>
    <t>ПРИЛОЖЕНИЕ № 7
 к стандартам раскрытия информации субъектами оптового и розничных рынков электрической энергии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</si>
  <si>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</si>
  <si>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Объем максимальной мощности, присоединенной путем строительства воздушных или кабельных линий за последние 3 года (кВт)</t>
  </si>
  <si>
    <t>0,4 кВ</t>
  </si>
  <si>
    <t>1 - 20 кВ</t>
  </si>
  <si>
    <t>35 кВ</t>
  </si>
  <si>
    <t>о длине линий электропередачи и об объемах максимальной
мощности построенных объектов за 3 предыдущих года 
по каждому мероприятию</t>
  </si>
  <si>
    <t>ПРИЛОЖЕНИЕ № 8
 к стандартам раскрытия информации субъектами оптового и розничных рынков электрической энергии</t>
  </si>
  <si>
    <t>И Н Ф О Р М А Ц И Я</t>
  </si>
  <si>
    <t>об осуществлении технологического присоединения по договорам,</t>
  </si>
  <si>
    <t>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</si>
  <si>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</si>
  <si>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</si>
  <si>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</si>
  <si>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</si>
  <si>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</t>
  </si>
  <si>
    <t>выше</t>
  </si>
  <si>
    <t>35 кВ и выше</t>
  </si>
  <si>
    <t>4.</t>
  </si>
  <si>
    <t>До 15 кВт - всего</t>
  </si>
  <si>
    <t>От 15 до 150 кВт - всего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</si>
  <si>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9.5"/>
        <color theme="1"/>
        <rFont val="Times New Roman"/>
        <family val="1"/>
        <charset val="204"/>
      </rPr>
      <t>От 150 кВт до 670 кВт - всего</t>
    </r>
  </si>
  <si>
    <t>От 670 кВт до 8900 кВт - всего</t>
  </si>
  <si>
    <t>Объекты генерации</t>
  </si>
  <si>
    <t>5.</t>
  </si>
  <si>
    <t>От 8900 кВт - всего</t>
  </si>
  <si>
    <t>6.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</si>
  <si>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</si>
  <si>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</si>
  <si>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
 к стандартам раскрытия информации субъектами оптового и розничных рынков электрической энергии</t>
  </si>
  <si>
    <t xml:space="preserve">И Н Ф О Р М А Ц И Я </t>
  </si>
  <si>
    <t>о поданных заявках на технологическое присоединение за текущий год</t>
  </si>
  <si>
    <t>Количество заявок (штук)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</si>
  <si>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</si>
  <si>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</si>
  <si>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</si>
  <si>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 xml:space="preserve">С1.1 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</si>
  <si>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</si>
  <si>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С1.2</t>
  </si>
  <si>
    <t>С1.3</t>
  </si>
  <si>
    <t>С1.4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</si>
  <si>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</si>
  <si>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</si>
  <si>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</si>
  <si>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С2.i*</t>
  </si>
  <si>
    <t>С3.i*</t>
  </si>
  <si>
    <t>С4.i*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</si>
  <si>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</si>
  <si>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Распределение необходимой валовой выручки* (рублей)</t>
  </si>
  <si>
    <t>Ставки для расчета платы по каждому мероприятию (рублей/кВт) 
(без учета НДС)</t>
  </si>
  <si>
    <t>Выполнение сетевой организацией мероприятий, связанных со стрительством "последней мили"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</si>
  <si>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</si>
  <si>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</si>
  <si>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</si>
  <si>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выполнение мероприятий по технологическому присоединению - всего
в том числе</t>
  </si>
  <si>
    <t>№ п/п</t>
  </si>
  <si>
    <t>Длина воздушных и кабельных линий электропередачи на i-м уровне напряжения, фактически построенных за последние 3 года (км)</t>
  </si>
  <si>
    <t>Строительство кабельных линий электропередачи:</t>
  </si>
  <si>
    <t>Строительство воздушных линий электропередачи:</t>
  </si>
  <si>
    <t>в том числе льготная категория*</t>
  </si>
  <si>
    <t>в том числе по индивидуальному проекту</t>
  </si>
  <si>
    <r>
      <t>* Ставки платы С</t>
    </r>
    <r>
      <rPr>
        <vertAlign val="subscript"/>
        <sz val="11"/>
        <color theme="1"/>
        <rFont val="Times New Roman"/>
        <family val="1"/>
        <charset val="204"/>
      </rPr>
      <t>2.I</t>
    </r>
    <r>
      <rPr>
        <sz val="11"/>
        <color theme="1"/>
        <rFont val="Times New Roman"/>
        <family val="1"/>
        <charset val="204"/>
      </rPr>
      <t>, С</t>
    </r>
    <r>
      <rPr>
        <vertAlign val="subscript"/>
        <sz val="11"/>
        <color theme="1"/>
        <rFont val="Times New Roman"/>
        <family val="1"/>
        <charset val="204"/>
      </rPr>
      <t>3.I</t>
    </r>
    <r>
      <rPr>
        <sz val="11"/>
        <color theme="1"/>
        <rFont val="Times New Roman"/>
        <family val="1"/>
        <charset val="204"/>
      </rPr>
      <t xml:space="preserve"> и С</t>
    </r>
    <r>
      <rPr>
        <vertAlign val="subscript"/>
        <sz val="11"/>
        <color theme="1"/>
        <rFont val="Times New Roman"/>
        <family val="1"/>
        <charset val="204"/>
      </rPr>
      <t>4.I</t>
    </r>
    <r>
      <rPr>
        <sz val="11"/>
        <color theme="1"/>
        <rFont val="Times New Roman"/>
        <family val="1"/>
        <charset val="204"/>
      </rPr>
      <t xml:space="preserve">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</si>
  <si>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Х</t>
  </si>
  <si>
    <t>-</t>
  </si>
  <si>
    <t>х</t>
  </si>
  <si>
    <r>
      <t>4.</t>
    </r>
    <r>
      <rPr>
        <sz val="7"/>
        <color rgb="FF000000"/>
        <rFont val="Times New Roman"/>
        <family val="1"/>
        <charset val="204"/>
      </rPr>
      <t xml:space="preserve">   </t>
    </r>
    <r>
      <rPr>
        <sz val="13.5"/>
        <color theme="1"/>
        <rFont val="Times New Roman"/>
        <family val="1"/>
        <charset val="204"/>
      </rPr>
      <t>Фактический адрес</t>
    </r>
  </si>
  <si>
    <t>ООО "КЭС Оренбуржья"</t>
  </si>
  <si>
    <t>460019, г. Оренбург, ул. Привольная, дом 41</t>
  </si>
  <si>
    <t>Макаров Юрий Викторович</t>
  </si>
  <si>
    <t>komunsetioren@rambler.ru</t>
  </si>
  <si>
    <t>(3532) 67-71-10</t>
  </si>
  <si>
    <t>Генеральный директор ООО «КЭС Оренбуржья»                                                 Ю. В. Макаров</t>
  </si>
  <si>
    <t>Генеральный директор ООО «КЭС Оренбуржья»                           Ю. В. Макаров</t>
  </si>
  <si>
    <t>Генеральный директор ООО «КЭС Оренбуржья»                    Ю. В. Макаров</t>
  </si>
  <si>
    <r>
      <t xml:space="preserve">по </t>
    </r>
    <r>
      <rPr>
        <b/>
        <u/>
        <sz val="13.5"/>
        <rFont val="Times New Roman"/>
        <family val="1"/>
        <charset val="204"/>
      </rPr>
      <t>ООО "КЭС Оренбуржья"</t>
    </r>
    <r>
      <rPr>
        <u/>
        <sz val="13.5"/>
        <rFont val="Times New Roman"/>
        <family val="1"/>
        <charset val="204"/>
      </rPr>
      <t xml:space="preserve"> на 2017 год</t>
    </r>
  </si>
  <si>
    <t>ООО "КЭС Оренбуржья" на 2017 год</t>
  </si>
  <si>
    <t>необходимой валовой выручки на технологическое присоединение</t>
  </si>
  <si>
    <t>2016 год</t>
  </si>
  <si>
    <r>
      <t xml:space="preserve"> </t>
    </r>
    <r>
      <rPr>
        <sz val="16"/>
        <color theme="1"/>
        <rFont val="Times New Roman"/>
        <family val="1"/>
        <charset val="204"/>
      </rPr>
      <t>От 150 кВт до 670 кВт - всего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</si>
</sst>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3.5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3.5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vertical="top"/>
    </xf>
    <xf numFmtId="0" fontId="9" fillId="0" borderId="12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 indent="2"/>
    </xf>
    <xf numFmtId="0" fontId="7" fillId="2" borderId="28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 indent="2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53" xfId="0" applyFont="1" applyBorder="1" applyAlignment="1">
      <alignment horizontal="center" vertical="center"/>
    </xf>
    <xf numFmtId="0" fontId="7" fillId="0" borderId="0" xfId="0" applyFont="1" applyBorder="1"/>
    <xf numFmtId="0" fontId="7" fillId="2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7" fillId="3" borderId="0" xfId="0" applyFont="1" applyFill="1"/>
    <xf numFmtId="0" fontId="7" fillId="0" borderId="13" xfId="0" applyFont="1" applyBorder="1"/>
    <xf numFmtId="0" fontId="7" fillId="0" borderId="36" xfId="0" applyFont="1" applyBorder="1"/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 indent="2"/>
    </xf>
    <xf numFmtId="0" fontId="7" fillId="0" borderId="38" xfId="0" applyFont="1" applyFill="1" applyBorder="1" applyAlignment="1">
      <alignment vertical="center" wrapText="1"/>
    </xf>
    <xf numFmtId="16" fontId="7" fillId="0" borderId="36" xfId="0" applyNumberFormat="1" applyFont="1" applyFill="1" applyBorder="1" applyAlignment="1">
      <alignment horizontal="left" vertical="center" wrapText="1" indent="2"/>
    </xf>
    <xf numFmtId="0" fontId="7" fillId="0" borderId="36" xfId="0" applyFont="1" applyFill="1" applyBorder="1" applyAlignment="1">
      <alignment horizontal="left" vertical="top" wrapText="1" indent="2"/>
    </xf>
    <xf numFmtId="16" fontId="7" fillId="0" borderId="56" xfId="0" applyNumberFormat="1" applyFont="1" applyFill="1" applyBorder="1" applyAlignment="1">
      <alignment horizontal="left" vertical="center" wrapText="1" indent="2"/>
    </xf>
    <xf numFmtId="0" fontId="7" fillId="0" borderId="56" xfId="0" applyFont="1" applyFill="1" applyBorder="1" applyAlignment="1">
      <alignment horizontal="left" vertical="top" wrapText="1" indent="2"/>
    </xf>
    <xf numFmtId="0" fontId="7" fillId="0" borderId="35" xfId="0" applyFont="1" applyFill="1" applyBorder="1" applyAlignment="1">
      <alignment horizontal="left" vertical="center" wrapText="1" indent="2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 indent="2"/>
    </xf>
    <xf numFmtId="0" fontId="7" fillId="0" borderId="37" xfId="0" applyFont="1" applyFill="1" applyBorder="1" applyAlignment="1">
      <alignment horizontal="left" vertical="center" wrapText="1" indent="2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 indent="3"/>
    </xf>
    <xf numFmtId="0" fontId="7" fillId="0" borderId="18" xfId="0" applyFont="1" applyFill="1" applyBorder="1" applyAlignment="1">
      <alignment horizontal="left" vertical="center" wrapText="1" indent="4"/>
    </xf>
    <xf numFmtId="0" fontId="7" fillId="0" borderId="18" xfId="0" applyFont="1" applyFill="1" applyBorder="1" applyAlignment="1">
      <alignment horizontal="left" vertical="center" wrapText="1" indent="6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top" wrapText="1" indent="3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 indent="2"/>
    </xf>
    <xf numFmtId="0" fontId="14" fillId="0" borderId="0" xfId="0" applyFont="1" applyFill="1"/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justify"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4" fontId="17" fillId="2" borderId="38" xfId="0" applyNumberFormat="1" applyFont="1" applyFill="1" applyBorder="1" applyAlignment="1">
      <alignment vertical="center" wrapText="1"/>
    </xf>
    <xf numFmtId="4" fontId="17" fillId="2" borderId="12" xfId="0" applyNumberFormat="1" applyFont="1" applyFill="1" applyBorder="1" applyAlignment="1">
      <alignment vertical="center" wrapText="1"/>
    </xf>
    <xf numFmtId="0" fontId="17" fillId="2" borderId="36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4" fontId="17" fillId="2" borderId="36" xfId="0" applyNumberFormat="1" applyFont="1" applyFill="1" applyBorder="1" applyAlignment="1">
      <alignment vertical="center" wrapText="1"/>
    </xf>
    <xf numFmtId="4" fontId="17" fillId="2" borderId="13" xfId="0" applyNumberFormat="1" applyFont="1" applyFill="1" applyBorder="1" applyAlignment="1">
      <alignment vertical="center" wrapText="1"/>
    </xf>
    <xf numFmtId="4" fontId="7" fillId="0" borderId="36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17" fillId="0" borderId="35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vertical="center" wrapText="1"/>
    </xf>
    <xf numFmtId="4" fontId="17" fillId="2" borderId="25" xfId="0" applyNumberFormat="1" applyFont="1" applyFill="1" applyBorder="1" applyAlignment="1">
      <alignment vertical="center" wrapText="1"/>
    </xf>
    <xf numFmtId="4" fontId="17" fillId="2" borderId="26" xfId="0" applyNumberFormat="1" applyFont="1" applyFill="1" applyBorder="1" applyAlignment="1">
      <alignment vertical="center" wrapText="1"/>
    </xf>
    <xf numFmtId="4" fontId="15" fillId="0" borderId="18" xfId="0" applyNumberFormat="1" applyFont="1" applyBorder="1" applyAlignment="1">
      <alignment horizontal="right" vertical="center" wrapText="1"/>
    </xf>
    <xf numFmtId="4" fontId="15" fillId="0" borderId="20" xfId="0" applyNumberFormat="1" applyFont="1" applyBorder="1" applyAlignment="1">
      <alignment horizontal="right" vertical="center" wrapText="1"/>
    </xf>
    <xf numFmtId="4" fontId="7" fillId="0" borderId="18" xfId="0" applyNumberFormat="1" applyFont="1" applyBorder="1" applyAlignment="1">
      <alignment horizontal="right" vertical="center"/>
    </xf>
    <xf numFmtId="4" fontId="17" fillId="2" borderId="24" xfId="0" applyNumberFormat="1" applyFont="1" applyFill="1" applyBorder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4" fontId="17" fillId="0" borderId="36" xfId="0" applyNumberFormat="1" applyFont="1" applyFill="1" applyBorder="1" applyAlignment="1">
      <alignment vertical="center" wrapText="1"/>
    </xf>
    <xf numFmtId="4" fontId="17" fillId="0" borderId="32" xfId="0" applyNumberFormat="1" applyFont="1" applyFill="1" applyBorder="1" applyAlignment="1">
      <alignment vertical="center" wrapText="1"/>
    </xf>
    <xf numFmtId="4" fontId="7" fillId="0" borderId="13" xfId="0" applyNumberFormat="1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17" fillId="2" borderId="37" xfId="0" applyFont="1" applyFill="1" applyBorder="1" applyAlignment="1">
      <alignment vertical="center" wrapText="1"/>
    </xf>
    <xf numFmtId="0" fontId="17" fillId="2" borderId="41" xfId="0" applyFont="1" applyFill="1" applyBorder="1" applyAlignment="1">
      <alignment vertical="center" wrapText="1"/>
    </xf>
    <xf numFmtId="0" fontId="20" fillId="0" borderId="0" xfId="0" applyFont="1" applyFill="1"/>
    <xf numFmtId="0" fontId="7" fillId="0" borderId="63" xfId="0" applyFont="1" applyBorder="1" applyAlignment="1">
      <alignment vertical="top"/>
    </xf>
    <xf numFmtId="4" fontId="17" fillId="2" borderId="29" xfId="0" applyNumberFormat="1" applyFont="1" applyFill="1" applyBorder="1" applyAlignment="1">
      <alignment vertical="center" wrapText="1"/>
    </xf>
    <xf numFmtId="4" fontId="15" fillId="0" borderId="49" xfId="0" applyNumberFormat="1" applyFont="1" applyBorder="1" applyAlignment="1">
      <alignment horizontal="right" vertical="center" wrapText="1"/>
    </xf>
    <xf numFmtId="0" fontId="7" fillId="2" borderId="56" xfId="0" applyFont="1" applyFill="1" applyBorder="1" applyAlignment="1">
      <alignment horizontal="center" vertical="center" wrapText="1"/>
    </xf>
    <xf numFmtId="4" fontId="17" fillId="2" borderId="42" xfId="0" applyNumberFormat="1" applyFont="1" applyFill="1" applyBorder="1" applyAlignment="1">
      <alignment vertical="center" wrapText="1"/>
    </xf>
    <xf numFmtId="0" fontId="7" fillId="2" borderId="6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41" xfId="0" applyFont="1" applyFill="1" applyBorder="1" applyAlignment="1">
      <alignment horizontal="left" vertical="top" wrapText="1"/>
    </xf>
    <xf numFmtId="0" fontId="7" fillId="2" borderId="36" xfId="0" applyFont="1" applyFill="1" applyBorder="1" applyAlignment="1">
      <alignment horizontal="center" vertical="center" wrapText="1"/>
    </xf>
    <xf numFmtId="4" fontId="17" fillId="0" borderId="36" xfId="0" applyNumberFormat="1" applyFont="1" applyFill="1" applyBorder="1" applyAlignment="1">
      <alignment vertical="center" wrapText="1"/>
    </xf>
    <xf numFmtId="4" fontId="7" fillId="0" borderId="0" xfId="0" applyNumberFormat="1" applyFont="1"/>
    <xf numFmtId="4" fontId="7" fillId="0" borderId="0" xfId="0" applyNumberFormat="1" applyFont="1" applyFill="1"/>
    <xf numFmtId="4" fontId="17" fillId="0" borderId="35" xfId="0" applyNumberFormat="1" applyFont="1" applyFill="1" applyBorder="1" applyAlignment="1">
      <alignment horizontal="center" vertical="center" wrapText="1"/>
    </xf>
    <xf numFmtId="4" fontId="17" fillId="0" borderId="36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17" fillId="0" borderId="36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 applyBorder="1" applyAlignment="1">
      <alignment horizontal="center"/>
    </xf>
    <xf numFmtId="0" fontId="26" fillId="0" borderId="0" xfId="0" applyFont="1"/>
    <xf numFmtId="0" fontId="26" fillId="2" borderId="18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26" fillId="2" borderId="57" xfId="0" applyFont="1" applyFill="1" applyBorder="1" applyAlignment="1">
      <alignment horizontal="justify" vertical="center" wrapText="1"/>
    </xf>
    <xf numFmtId="3" fontId="27" fillId="2" borderId="15" xfId="0" applyNumberFormat="1" applyFont="1" applyFill="1" applyBorder="1" applyAlignment="1">
      <alignment horizontal="center" vertical="center" wrapText="1"/>
    </xf>
    <xf numFmtId="4" fontId="27" fillId="2" borderId="44" xfId="0" applyNumberFormat="1" applyFont="1" applyFill="1" applyBorder="1" applyAlignment="1">
      <alignment horizontal="center" vertical="center" wrapText="1"/>
    </xf>
    <xf numFmtId="3" fontId="27" fillId="2" borderId="16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4" fontId="27" fillId="2" borderId="15" xfId="0" applyNumberFormat="1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vertical="center" wrapText="1"/>
    </xf>
    <xf numFmtId="4" fontId="27" fillId="2" borderId="19" xfId="0" applyNumberFormat="1" applyFont="1" applyFill="1" applyBorder="1" applyAlignment="1">
      <alignment horizontal="center" vertical="center" wrapText="1"/>
    </xf>
    <xf numFmtId="4" fontId="27" fillId="2" borderId="45" xfId="0" applyNumberFormat="1" applyFont="1" applyFill="1" applyBorder="1" applyAlignment="1">
      <alignment horizontal="center" vertical="center" wrapText="1"/>
    </xf>
    <xf numFmtId="3" fontId="27" fillId="2" borderId="20" xfId="0" applyNumberFormat="1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vertical="center" wrapText="1"/>
    </xf>
    <xf numFmtId="3" fontId="27" fillId="2" borderId="19" xfId="0" applyNumberFormat="1" applyFont="1" applyFill="1" applyBorder="1" applyAlignment="1">
      <alignment horizontal="center" vertical="center" wrapText="1"/>
    </xf>
    <xf numFmtId="3" fontId="27" fillId="2" borderId="45" xfId="0" applyNumberFormat="1" applyFont="1" applyFill="1" applyBorder="1" applyAlignment="1">
      <alignment horizontal="center" vertical="center" wrapText="1"/>
    </xf>
    <xf numFmtId="0" fontId="27" fillId="2" borderId="57" xfId="0" applyFont="1" applyFill="1" applyBorder="1" applyAlignment="1">
      <alignment horizontal="left" vertical="center" wrapText="1"/>
    </xf>
    <xf numFmtId="0" fontId="26" fillId="2" borderId="40" xfId="0" applyFont="1" applyFill="1" applyBorder="1" applyAlignment="1">
      <alignment horizontal="left" vertical="center" wrapText="1"/>
    </xf>
    <xf numFmtId="0" fontId="26" fillId="2" borderId="57" xfId="0" applyFont="1" applyFill="1" applyBorder="1" applyAlignment="1">
      <alignment horizontal="left" vertical="center" wrapText="1"/>
    </xf>
    <xf numFmtId="4" fontId="27" fillId="2" borderId="16" xfId="0" applyNumberFormat="1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 wrapText="1"/>
    </xf>
    <xf numFmtId="3" fontId="27" fillId="2" borderId="44" xfId="0" applyNumberFormat="1" applyFont="1" applyFill="1" applyBorder="1" applyAlignment="1">
      <alignment horizontal="center" vertical="center" wrapText="1"/>
    </xf>
    <xf numFmtId="4" fontId="27" fillId="2" borderId="20" xfId="0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61" xfId="0" applyFont="1" applyBorder="1" applyAlignment="1">
      <alignment horizontal="left" vertical="center" wrapText="1"/>
    </xf>
    <xf numFmtId="3" fontId="27" fillId="2" borderId="23" xfId="0" applyNumberFormat="1" applyFont="1" applyFill="1" applyBorder="1" applyAlignment="1">
      <alignment horizontal="center" vertical="center" wrapText="1"/>
    </xf>
    <xf numFmtId="3" fontId="27" fillId="2" borderId="52" xfId="0" applyNumberFormat="1" applyFont="1" applyFill="1" applyBorder="1" applyAlignment="1">
      <alignment horizontal="center" vertical="center" wrapText="1"/>
    </xf>
    <xf numFmtId="4" fontId="27" fillId="2" borderId="5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top" wrapText="1"/>
    </xf>
    <xf numFmtId="0" fontId="26" fillId="3" borderId="0" xfId="0" applyFont="1" applyFill="1"/>
    <xf numFmtId="0" fontId="26" fillId="3" borderId="0" xfId="0" applyFont="1" applyFill="1" applyAlignment="1">
      <alignment vertical="top" wrapText="1"/>
    </xf>
    <xf numFmtId="0" fontId="7" fillId="0" borderId="13" xfId="0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 vertical="top" wrapText="1"/>
    </xf>
    <xf numFmtId="0" fontId="11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left" vertical="center" wrapText="1" indent="6"/>
    </xf>
    <xf numFmtId="0" fontId="7" fillId="0" borderId="18" xfId="0" applyFont="1" applyFill="1" applyBorder="1" applyAlignment="1">
      <alignment horizontal="left" vertical="center" wrapText="1" indent="4"/>
    </xf>
    <xf numFmtId="4" fontId="17" fillId="0" borderId="36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indent="10"/>
    </xf>
    <xf numFmtId="0" fontId="7" fillId="0" borderId="2" xfId="0" applyFont="1" applyFill="1" applyBorder="1" applyAlignment="1">
      <alignment horizontal="left" vertical="center" wrapText="1" indent="1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" fontId="17" fillId="0" borderId="32" xfId="0" applyNumberFormat="1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2" fontId="17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6" fillId="0" borderId="47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3" borderId="64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26" fillId="2" borderId="44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43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4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0" fontId="23" fillId="0" borderId="12" xfId="0" applyFont="1" applyBorder="1" applyAlignment="1">
      <alignment horizontal="center"/>
    </xf>
    <xf numFmtId="0" fontId="2" fillId="3" borderId="48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44;&#1083;&#1103;%20&#1052;&#1072;&#1082;&#1072;&#1088;&#1086;&#1074;&#1086;&#1081;%20&#1087;&#1086;%20&#1058;&#1077;&#1093;&#1087;&#1088;&#1080;&#1089;/&#1050;&#1085;&#1080;&#1075;&#1072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"/>
      <sheetName val="Приложение 3 МУ"/>
      <sheetName val="приложение 2 МУ"/>
      <sheetName val="Лист4"/>
      <sheetName val="смета в разрезе работ на 2015 г"/>
      <sheetName val="смета в разрезе работ на 2016г"/>
      <sheetName val="расчет"/>
      <sheetName val="ГСМ"/>
      <sheetName val="канц товары"/>
      <sheetName val="усл связи"/>
      <sheetName val="выпад расх"/>
    </sheetNames>
    <sheetDataSet>
      <sheetData sheetId="0" refreshError="1"/>
      <sheetData sheetId="1" refreshError="1">
        <row r="13">
          <cell r="C13">
            <v>27.290598239999998</v>
          </cell>
        </row>
        <row r="21">
          <cell r="C21">
            <v>8.9311761702127679E-2</v>
          </cell>
        </row>
      </sheetData>
      <sheetData sheetId="2" refreshError="1">
        <row r="9">
          <cell r="C9">
            <v>27023.301442431613</v>
          </cell>
        </row>
        <row r="19">
          <cell r="C19">
            <v>207692.38156012158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unsetioren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8"/>
  <sheetViews>
    <sheetView zoomScale="80" zoomScaleNormal="80" workbookViewId="0">
      <selection activeCell="C8" sqref="C8:G8"/>
    </sheetView>
  </sheetViews>
  <sheetFormatPr defaultColWidth="9.1796875" defaultRowHeight="14" x14ac:dyDescent="0.3"/>
  <cols>
    <col min="1" max="1" width="7.81640625" style="19" customWidth="1"/>
    <col min="2" max="2" width="61.54296875" style="19" customWidth="1"/>
    <col min="3" max="3" width="9.453125" style="19" customWidth="1"/>
    <col min="4" max="4" width="24.453125" style="19" customWidth="1"/>
    <col min="5" max="6" width="10" style="19" customWidth="1"/>
    <col min="7" max="7" width="9.81640625" style="19" customWidth="1"/>
    <col min="8" max="16384" width="9.1796875" style="19"/>
  </cols>
  <sheetData>
    <row r="2" spans="2:7" ht="50.25" customHeight="1" x14ac:dyDescent="0.3">
      <c r="B2" s="1"/>
      <c r="E2" s="191" t="s">
        <v>36</v>
      </c>
      <c r="F2" s="191"/>
      <c r="G2" s="191"/>
    </row>
    <row r="3" spans="2:7" ht="17.25" x14ac:dyDescent="0.25">
      <c r="B3" s="2"/>
    </row>
    <row r="4" spans="2:7" ht="17" x14ac:dyDescent="0.3">
      <c r="B4" s="193" t="s">
        <v>0</v>
      </c>
      <c r="C4" s="193"/>
      <c r="D4" s="193"/>
      <c r="E4" s="193"/>
      <c r="F4" s="193"/>
      <c r="G4" s="193"/>
    </row>
    <row r="5" spans="2:7" ht="27" customHeight="1" x14ac:dyDescent="0.3">
      <c r="B5" s="192" t="s">
        <v>1</v>
      </c>
      <c r="C5" s="192"/>
      <c r="D5" s="192"/>
      <c r="E5" s="192"/>
      <c r="F5" s="192"/>
      <c r="G5" s="192"/>
    </row>
    <row r="6" spans="2:7" ht="27" customHeight="1" x14ac:dyDescent="0.3">
      <c r="B6" s="194" t="s">
        <v>152</v>
      </c>
      <c r="C6" s="195"/>
      <c r="D6" s="195"/>
      <c r="E6" s="195"/>
      <c r="F6" s="195"/>
      <c r="G6" s="195"/>
    </row>
    <row r="7" spans="2:7" ht="12" customHeight="1" x14ac:dyDescent="0.3">
      <c r="B7" s="196" t="s">
        <v>12</v>
      </c>
      <c r="C7" s="196"/>
      <c r="D7" s="196"/>
      <c r="E7" s="7"/>
      <c r="F7" s="7"/>
      <c r="G7" s="7"/>
    </row>
    <row r="8" spans="2:7" ht="48.75" customHeight="1" x14ac:dyDescent="0.3">
      <c r="B8" s="3" t="s">
        <v>3</v>
      </c>
      <c r="C8" s="189" t="s">
        <v>144</v>
      </c>
      <c r="D8" s="189"/>
      <c r="E8" s="189"/>
      <c r="F8" s="189"/>
      <c r="G8" s="189"/>
    </row>
    <row r="9" spans="2:7" ht="27.75" customHeight="1" x14ac:dyDescent="0.3">
      <c r="B9" s="3" t="s">
        <v>4</v>
      </c>
      <c r="C9" s="186" t="s">
        <v>144</v>
      </c>
      <c r="D9" s="186"/>
      <c r="E9" s="186"/>
      <c r="F9" s="186"/>
      <c r="G9" s="186"/>
    </row>
    <row r="10" spans="2:7" ht="30.75" customHeight="1" x14ac:dyDescent="0.3">
      <c r="B10" s="3" t="s">
        <v>5</v>
      </c>
      <c r="C10" s="190" t="s">
        <v>145</v>
      </c>
      <c r="D10" s="190"/>
      <c r="E10" s="190"/>
      <c r="F10" s="190"/>
      <c r="G10" s="190"/>
    </row>
    <row r="11" spans="2:7" ht="27.75" customHeight="1" x14ac:dyDescent="0.3">
      <c r="B11" s="3" t="s">
        <v>143</v>
      </c>
      <c r="C11" s="186" t="s">
        <v>145</v>
      </c>
      <c r="D11" s="186"/>
      <c r="E11" s="186"/>
      <c r="F11" s="186"/>
      <c r="G11" s="186"/>
    </row>
    <row r="12" spans="2:7" ht="27.75" customHeight="1" x14ac:dyDescent="0.3">
      <c r="B12" s="3" t="s">
        <v>6</v>
      </c>
      <c r="C12" s="186">
        <v>5609088434</v>
      </c>
      <c r="D12" s="186"/>
      <c r="E12" s="186"/>
      <c r="F12" s="186"/>
      <c r="G12" s="186"/>
    </row>
    <row r="13" spans="2:7" ht="27.75" customHeight="1" x14ac:dyDescent="0.3">
      <c r="B13" s="3" t="s">
        <v>7</v>
      </c>
      <c r="C13" s="186">
        <v>560901001</v>
      </c>
      <c r="D13" s="186"/>
      <c r="E13" s="186"/>
      <c r="F13" s="186"/>
      <c r="G13" s="186"/>
    </row>
    <row r="14" spans="2:7" ht="27.75" customHeight="1" x14ac:dyDescent="0.3">
      <c r="B14" s="3" t="s">
        <v>8</v>
      </c>
      <c r="C14" s="186" t="s">
        <v>146</v>
      </c>
      <c r="D14" s="186"/>
      <c r="E14" s="186"/>
      <c r="F14" s="186"/>
      <c r="G14" s="186"/>
    </row>
    <row r="15" spans="2:7" ht="27.75" customHeight="1" x14ac:dyDescent="0.3">
      <c r="B15" s="3" t="s">
        <v>9</v>
      </c>
      <c r="C15" s="187" t="s">
        <v>147</v>
      </c>
      <c r="D15" s="188"/>
      <c r="E15" s="188"/>
      <c r="F15" s="188"/>
      <c r="G15" s="188"/>
    </row>
    <row r="16" spans="2:7" ht="27.75" customHeight="1" x14ac:dyDescent="0.3">
      <c r="B16" s="3" t="s">
        <v>10</v>
      </c>
      <c r="C16" s="186" t="s">
        <v>148</v>
      </c>
      <c r="D16" s="186"/>
      <c r="E16" s="186"/>
      <c r="F16" s="186"/>
      <c r="G16" s="186"/>
    </row>
    <row r="17" spans="2:7" ht="27.75" customHeight="1" x14ac:dyDescent="0.3">
      <c r="B17" s="3" t="s">
        <v>11</v>
      </c>
      <c r="C17" s="186" t="s">
        <v>141</v>
      </c>
      <c r="D17" s="186"/>
      <c r="E17" s="186"/>
      <c r="F17" s="186"/>
      <c r="G17" s="186"/>
    </row>
    <row r="18" spans="2:7" ht="27.75" customHeight="1" x14ac:dyDescent="0.3">
      <c r="B18" s="1"/>
    </row>
  </sheetData>
  <sheetProtection formatCells="0" formatColumns="0" formatRows="0" insertColumns="0" insertRows="0" insertHyperlinks="0" deleteColumns="0" deleteRows="0" sort="0" autoFilter="0" pivotTables="0"/>
  <mergeCells count="15">
    <mergeCell ref="C8:G8"/>
    <mergeCell ref="C9:G9"/>
    <mergeCell ref="C10:G10"/>
    <mergeCell ref="C11:G11"/>
    <mergeCell ref="E2:G2"/>
    <mergeCell ref="B5:G5"/>
    <mergeCell ref="B4:G4"/>
    <mergeCell ref="B6:G6"/>
    <mergeCell ref="B7:D7"/>
    <mergeCell ref="C17:G17"/>
    <mergeCell ref="C12:G12"/>
    <mergeCell ref="C13:G13"/>
    <mergeCell ref="C14:G14"/>
    <mergeCell ref="C15:G15"/>
    <mergeCell ref="C16:G16"/>
  </mergeCells>
  <hyperlinks>
    <hyperlink ref="C15" r:id="rId1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6"/>
  <sheetViews>
    <sheetView topLeftCell="B1" zoomScale="80" zoomScaleNormal="80" workbookViewId="0">
      <selection activeCell="E14" sqref="E14"/>
    </sheetView>
  </sheetViews>
  <sheetFormatPr defaultColWidth="9.1796875" defaultRowHeight="14" x14ac:dyDescent="0.3"/>
  <cols>
    <col min="1" max="1" width="9.1796875" style="19"/>
    <col min="2" max="2" width="6.54296875" style="19" customWidth="1"/>
    <col min="3" max="3" width="87.54296875" style="19" customWidth="1"/>
    <col min="4" max="4" width="15.26953125" style="28" customWidth="1"/>
    <col min="5" max="6" width="15.26953125" style="19" customWidth="1"/>
    <col min="7" max="16384" width="9.1796875" style="19"/>
  </cols>
  <sheetData>
    <row r="2" spans="2:8" ht="83.25" customHeight="1" x14ac:dyDescent="0.3">
      <c r="E2" s="197" t="s">
        <v>35</v>
      </c>
      <c r="F2" s="197"/>
    </row>
    <row r="3" spans="2:8" ht="10.5" customHeight="1" x14ac:dyDescent="0.3"/>
    <row r="4" spans="2:8" ht="9.75" customHeight="1" x14ac:dyDescent="0.3">
      <c r="C4" s="2"/>
    </row>
    <row r="5" spans="2:8" ht="17" x14ac:dyDescent="0.3">
      <c r="C5" s="193" t="s">
        <v>13</v>
      </c>
      <c r="D5" s="193"/>
      <c r="E5" s="193"/>
      <c r="F5" s="193"/>
    </row>
    <row r="6" spans="2:8" ht="42" customHeight="1" x14ac:dyDescent="0.3">
      <c r="C6" s="206" t="s">
        <v>14</v>
      </c>
      <c r="D6" s="206"/>
      <c r="E6" s="206"/>
      <c r="F6" s="206"/>
    </row>
    <row r="7" spans="2:8" ht="18.75" customHeight="1" x14ac:dyDescent="0.3">
      <c r="C7" s="113" t="s">
        <v>153</v>
      </c>
      <c r="D7" s="9"/>
      <c r="E7" s="9"/>
      <c r="F7" s="17"/>
    </row>
    <row r="8" spans="2:8" x14ac:dyDescent="0.3">
      <c r="C8" s="208" t="s">
        <v>2</v>
      </c>
      <c r="D8" s="208"/>
      <c r="E8" s="208"/>
      <c r="F8" s="208"/>
    </row>
    <row r="9" spans="2:8" ht="17" x14ac:dyDescent="0.3">
      <c r="C9" s="207"/>
      <c r="D9" s="207"/>
      <c r="E9" s="207"/>
    </row>
    <row r="10" spans="2:8" ht="17.5" thickBot="1" x14ac:dyDescent="0.35">
      <c r="C10" s="18"/>
      <c r="D10" s="18"/>
      <c r="E10" s="18"/>
    </row>
    <row r="11" spans="2:8" ht="93" customHeight="1" x14ac:dyDescent="0.3">
      <c r="B11" s="198" t="s">
        <v>15</v>
      </c>
      <c r="C11" s="199"/>
      <c r="D11" s="209" t="s">
        <v>16</v>
      </c>
      <c r="E11" s="212" t="s">
        <v>17</v>
      </c>
      <c r="F11" s="199"/>
    </row>
    <row r="12" spans="2:8" ht="30.75" customHeight="1" x14ac:dyDescent="0.3">
      <c r="B12" s="200"/>
      <c r="C12" s="201"/>
      <c r="D12" s="210"/>
      <c r="E12" s="204" t="s">
        <v>24</v>
      </c>
      <c r="F12" s="201" t="s">
        <v>25</v>
      </c>
    </row>
    <row r="13" spans="2:8" ht="6" customHeight="1" thickBot="1" x14ac:dyDescent="0.35">
      <c r="B13" s="202"/>
      <c r="C13" s="203"/>
      <c r="D13" s="211"/>
      <c r="E13" s="205"/>
      <c r="F13" s="203"/>
    </row>
    <row r="14" spans="2:8" ht="84" x14ac:dyDescent="0.3">
      <c r="B14" s="8" t="s">
        <v>112</v>
      </c>
      <c r="C14" s="137" t="s">
        <v>111</v>
      </c>
      <c r="D14" s="121" t="s">
        <v>18</v>
      </c>
      <c r="E14" s="120">
        <f>E15+E16+E17+E18</f>
        <v>1402.02</v>
      </c>
      <c r="F14" s="136">
        <f>F15+F16+F17+F18</f>
        <v>1402.02</v>
      </c>
      <c r="H14" s="144"/>
    </row>
    <row r="15" spans="2:8" ht="28" x14ac:dyDescent="0.3">
      <c r="B15" s="29" t="s">
        <v>114</v>
      </c>
      <c r="C15" s="138" t="s">
        <v>113</v>
      </c>
      <c r="D15" s="122" t="s">
        <v>18</v>
      </c>
      <c r="E15" s="114">
        <v>188.28</v>
      </c>
      <c r="F15" s="119">
        <f>E15</f>
        <v>188.28</v>
      </c>
    </row>
    <row r="16" spans="2:8" ht="28" x14ac:dyDescent="0.3">
      <c r="B16" s="29" t="s">
        <v>116</v>
      </c>
      <c r="C16" s="138" t="s">
        <v>115</v>
      </c>
      <c r="D16" s="122" t="s">
        <v>18</v>
      </c>
      <c r="E16" s="114">
        <v>258.73</v>
      </c>
      <c r="F16" s="119">
        <f t="shared" ref="F16:F18" si="0">E16</f>
        <v>258.73</v>
      </c>
    </row>
    <row r="17" spans="2:6" ht="42" x14ac:dyDescent="0.3">
      <c r="B17" s="29" t="s">
        <v>117</v>
      </c>
      <c r="C17" s="138" t="s">
        <v>119</v>
      </c>
      <c r="D17" s="122" t="s">
        <v>18</v>
      </c>
      <c r="E17" s="114"/>
      <c r="F17" s="119"/>
    </row>
    <row r="18" spans="2:6" ht="56" x14ac:dyDescent="0.3">
      <c r="B18" s="29" t="s">
        <v>118</v>
      </c>
      <c r="C18" s="138" t="s">
        <v>120</v>
      </c>
      <c r="D18" s="142" t="s">
        <v>18</v>
      </c>
      <c r="E18" s="114">
        <v>955.01</v>
      </c>
      <c r="F18" s="119">
        <f t="shared" si="0"/>
        <v>955.01</v>
      </c>
    </row>
    <row r="19" spans="2:6" ht="70" x14ac:dyDescent="0.3">
      <c r="B19" s="29" t="s">
        <v>122</v>
      </c>
      <c r="C19" s="139" t="s">
        <v>121</v>
      </c>
      <c r="D19" s="122" t="s">
        <v>19</v>
      </c>
      <c r="E19" s="115"/>
      <c r="F19" s="117"/>
    </row>
    <row r="20" spans="2:6" ht="70" x14ac:dyDescent="0.3">
      <c r="B20" s="29" t="s">
        <v>123</v>
      </c>
      <c r="C20" s="139" t="s">
        <v>125</v>
      </c>
      <c r="D20" s="122" t="s">
        <v>19</v>
      </c>
      <c r="E20" s="115"/>
      <c r="F20" s="117"/>
    </row>
    <row r="21" spans="2:6" ht="56" x14ac:dyDescent="0.3">
      <c r="B21" s="132" t="s">
        <v>124</v>
      </c>
      <c r="C21" s="140" t="s">
        <v>20</v>
      </c>
      <c r="D21" s="135" t="s">
        <v>18</v>
      </c>
      <c r="E21" s="133"/>
      <c r="F21" s="134"/>
    </row>
    <row r="22" spans="2:6" ht="16" thickBot="1" x14ac:dyDescent="0.35">
      <c r="B22" s="30"/>
      <c r="C22" s="141"/>
      <c r="D22" s="123"/>
      <c r="E22" s="116"/>
      <c r="F22" s="118"/>
    </row>
    <row r="23" spans="2:6" ht="30.75" customHeight="1" x14ac:dyDescent="0.3">
      <c r="B23" s="21"/>
      <c r="C23" s="4"/>
      <c r="D23" s="5"/>
      <c r="E23" s="31"/>
      <c r="F23" s="32"/>
    </row>
    <row r="24" spans="2:6" ht="45" x14ac:dyDescent="0.3">
      <c r="B24" s="33"/>
      <c r="C24" s="34" t="s">
        <v>139</v>
      </c>
      <c r="D24" s="35"/>
      <c r="E24" s="21"/>
      <c r="F24" s="21"/>
    </row>
    <row r="26" spans="2:6" ht="18" x14ac:dyDescent="0.4">
      <c r="C26" s="153" t="s">
        <v>149</v>
      </c>
    </row>
  </sheetData>
  <mergeCells count="10">
    <mergeCell ref="E2:F2"/>
    <mergeCell ref="B11:C13"/>
    <mergeCell ref="E12:E13"/>
    <mergeCell ref="C5:F5"/>
    <mergeCell ref="C6:F6"/>
    <mergeCell ref="C9:E9"/>
    <mergeCell ref="C8:F8"/>
    <mergeCell ref="D11:D13"/>
    <mergeCell ref="E11:F11"/>
    <mergeCell ref="F12:F13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9"/>
  <sheetViews>
    <sheetView zoomScale="90" zoomScaleNormal="90" workbookViewId="0">
      <selection activeCell="C6" sqref="C6:F6"/>
    </sheetView>
  </sheetViews>
  <sheetFormatPr defaultColWidth="9.1796875" defaultRowHeight="14" x14ac:dyDescent="0.3"/>
  <cols>
    <col min="1" max="2" width="9.1796875" style="19"/>
    <col min="3" max="3" width="42.54296875" style="24" customWidth="1"/>
    <col min="4" max="4" width="17.54296875" style="19" customWidth="1"/>
    <col min="5" max="5" width="15.453125" style="19" customWidth="1"/>
    <col min="6" max="6" width="17.1796875" style="19" customWidth="1"/>
    <col min="7" max="8" width="9.1796875" style="19"/>
    <col min="9" max="9" width="10" style="19" bestFit="1" customWidth="1"/>
    <col min="10" max="16384" width="9.1796875" style="19"/>
  </cols>
  <sheetData>
    <row r="2" spans="2:6" ht="80.25" customHeight="1" x14ac:dyDescent="0.3">
      <c r="E2" s="219" t="s">
        <v>34</v>
      </c>
      <c r="F2" s="219"/>
    </row>
    <row r="4" spans="2:6" ht="54" customHeight="1" x14ac:dyDescent="0.3">
      <c r="B4" s="218" t="s">
        <v>33</v>
      </c>
      <c r="C4" s="218"/>
      <c r="D4" s="218"/>
      <c r="E4" s="218"/>
      <c r="F4" s="218"/>
    </row>
    <row r="5" spans="2:6" s="25" customFormat="1" ht="15.75" customHeight="1" x14ac:dyDescent="0.3">
      <c r="C5" s="223" t="s">
        <v>153</v>
      </c>
      <c r="D5" s="223"/>
      <c r="E5" s="223"/>
      <c r="F5" s="16"/>
    </row>
    <row r="6" spans="2:6" s="25" customFormat="1" ht="14.5" thickBot="1" x14ac:dyDescent="0.35">
      <c r="C6" s="222" t="s">
        <v>2</v>
      </c>
      <c r="D6" s="222"/>
      <c r="E6" s="222"/>
      <c r="F6" s="222"/>
    </row>
    <row r="7" spans="2:6" ht="93" customHeight="1" thickBot="1" x14ac:dyDescent="0.35">
      <c r="B7" s="220" t="s">
        <v>21</v>
      </c>
      <c r="C7" s="221"/>
      <c r="D7" s="11" t="s">
        <v>126</v>
      </c>
      <c r="E7" s="112" t="s">
        <v>22</v>
      </c>
      <c r="F7" s="11" t="s">
        <v>127</v>
      </c>
    </row>
    <row r="8" spans="2:6" ht="30" customHeight="1" x14ac:dyDescent="0.3">
      <c r="B8" s="214">
        <v>1</v>
      </c>
      <c r="C8" s="12" t="s">
        <v>23</v>
      </c>
      <c r="D8" s="97">
        <v>42240</v>
      </c>
      <c r="E8" s="98">
        <v>224.36</v>
      </c>
      <c r="F8" s="97">
        <f>D8/E8</f>
        <v>188.2688536280977</v>
      </c>
    </row>
    <row r="9" spans="2:6" x14ac:dyDescent="0.3">
      <c r="B9" s="214"/>
      <c r="C9" s="13" t="s">
        <v>24</v>
      </c>
      <c r="D9" s="102">
        <f>D8</f>
        <v>42240</v>
      </c>
      <c r="E9" s="98">
        <v>224.36</v>
      </c>
      <c r="F9" s="102">
        <f t="shared" ref="F9" si="0">F8</f>
        <v>188.2688536280977</v>
      </c>
    </row>
    <row r="10" spans="2:6" x14ac:dyDescent="0.3">
      <c r="B10" s="215"/>
      <c r="C10" s="13" t="s">
        <v>25</v>
      </c>
      <c r="D10" s="99" t="s">
        <v>142</v>
      </c>
      <c r="E10" s="100" t="s">
        <v>142</v>
      </c>
      <c r="F10" s="102">
        <f>F9</f>
        <v>188.2688536280977</v>
      </c>
    </row>
    <row r="11" spans="2:6" ht="56.25" customHeight="1" x14ac:dyDescent="0.3">
      <c r="B11" s="10">
        <v>2</v>
      </c>
      <c r="C11" s="14" t="s">
        <v>26</v>
      </c>
      <c r="D11" s="99" t="s">
        <v>140</v>
      </c>
      <c r="E11" s="100" t="s">
        <v>140</v>
      </c>
      <c r="F11" s="99" t="s">
        <v>140</v>
      </c>
    </row>
    <row r="12" spans="2:6" ht="46.5" customHeight="1" x14ac:dyDescent="0.3">
      <c r="B12" s="213">
        <v>3</v>
      </c>
      <c r="C12" s="14" t="s">
        <v>128</v>
      </c>
      <c r="D12" s="102">
        <f>D13+D14+D16</f>
        <v>0</v>
      </c>
      <c r="E12" s="102">
        <f>E13+E14+E16</f>
        <v>0</v>
      </c>
      <c r="F12" s="102">
        <f>F13+F14+F16</f>
        <v>0</v>
      </c>
    </row>
    <row r="13" spans="2:6" ht="15" customHeight="1" x14ac:dyDescent="0.3">
      <c r="B13" s="214"/>
      <c r="C13" s="13" t="s">
        <v>27</v>
      </c>
      <c r="D13" s="102"/>
      <c r="E13" s="103"/>
      <c r="F13" s="102"/>
    </row>
    <row r="14" spans="2:6" ht="15" customHeight="1" x14ac:dyDescent="0.3">
      <c r="B14" s="214"/>
      <c r="C14" s="13" t="s">
        <v>28</v>
      </c>
      <c r="D14" s="102"/>
      <c r="E14" s="103"/>
      <c r="F14" s="102"/>
    </row>
    <row r="15" spans="2:6" ht="15" customHeight="1" x14ac:dyDescent="0.3">
      <c r="B15" s="214"/>
      <c r="C15" s="13" t="s">
        <v>29</v>
      </c>
      <c r="D15" s="99"/>
      <c r="E15" s="100"/>
      <c r="F15" s="99"/>
    </row>
    <row r="16" spans="2:6" ht="61.5" customHeight="1" x14ac:dyDescent="0.3">
      <c r="B16" s="214"/>
      <c r="C16" s="13" t="s">
        <v>30</v>
      </c>
      <c r="D16" s="104"/>
      <c r="E16" s="105"/>
      <c r="F16" s="106"/>
    </row>
    <row r="17" spans="2:9" ht="42" x14ac:dyDescent="0.3">
      <c r="B17" s="215"/>
      <c r="C17" s="13" t="s">
        <v>31</v>
      </c>
      <c r="D17" s="101"/>
      <c r="E17" s="26"/>
      <c r="F17" s="27"/>
    </row>
    <row r="18" spans="2:9" ht="28" x14ac:dyDescent="0.3">
      <c r="B18" s="213">
        <v>4</v>
      </c>
      <c r="C18" s="14" t="s">
        <v>129</v>
      </c>
      <c r="D18" s="102">
        <v>58050</v>
      </c>
      <c r="E18" s="105">
        <f>E19</f>
        <v>224.36</v>
      </c>
      <c r="F18" s="106">
        <f>D18/E18</f>
        <v>258.73596006418256</v>
      </c>
    </row>
    <row r="19" spans="2:9" x14ac:dyDescent="0.3">
      <c r="B19" s="214"/>
      <c r="C19" s="13" t="s">
        <v>24</v>
      </c>
      <c r="D19" s="102">
        <f>D18</f>
        <v>58050</v>
      </c>
      <c r="E19" s="126">
        <f>E9</f>
        <v>224.36</v>
      </c>
      <c r="F19" s="127">
        <f>F18</f>
        <v>258.73596006418256</v>
      </c>
    </row>
    <row r="20" spans="2:9" x14ac:dyDescent="0.3">
      <c r="B20" s="215"/>
      <c r="C20" s="13" t="s">
        <v>25</v>
      </c>
      <c r="D20" s="99" t="s">
        <v>142</v>
      </c>
      <c r="E20" s="100" t="s">
        <v>142</v>
      </c>
      <c r="F20" s="127">
        <f>F19</f>
        <v>258.73596006418256</v>
      </c>
    </row>
    <row r="21" spans="2:9" ht="56" x14ac:dyDescent="0.3">
      <c r="B21" s="213">
        <v>5</v>
      </c>
      <c r="C21" s="14" t="s">
        <v>130</v>
      </c>
      <c r="D21" s="104"/>
      <c r="E21" s="105"/>
      <c r="F21" s="106"/>
    </row>
    <row r="22" spans="2:9" x14ac:dyDescent="0.3">
      <c r="B22" s="214"/>
      <c r="C22" s="13" t="s">
        <v>24</v>
      </c>
      <c r="D22" s="104"/>
      <c r="E22" s="105"/>
      <c r="F22" s="106"/>
    </row>
    <row r="23" spans="2:9" x14ac:dyDescent="0.3">
      <c r="B23" s="215"/>
      <c r="C23" s="13" t="s">
        <v>25</v>
      </c>
      <c r="D23" s="99" t="s">
        <v>142</v>
      </c>
      <c r="E23" s="100" t="s">
        <v>142</v>
      </c>
      <c r="F23" s="106"/>
    </row>
    <row r="24" spans="2:9" ht="112" x14ac:dyDescent="0.3">
      <c r="B24" s="213">
        <v>6</v>
      </c>
      <c r="C24" s="14" t="s">
        <v>131</v>
      </c>
      <c r="D24" s="104">
        <v>214270</v>
      </c>
      <c r="E24" s="104">
        <f>E18</f>
        <v>224.36</v>
      </c>
      <c r="F24" s="106">
        <f>D24/E24</f>
        <v>955.02763415938659</v>
      </c>
    </row>
    <row r="25" spans="2:9" x14ac:dyDescent="0.3">
      <c r="B25" s="214"/>
      <c r="C25" s="13" t="s">
        <v>24</v>
      </c>
      <c r="D25" s="127">
        <f>'[1]приложение 2 МУ'!$C$19</f>
        <v>207692.38156012158</v>
      </c>
      <c r="E25" s="126">
        <f>E24</f>
        <v>224.36</v>
      </c>
      <c r="F25" s="127">
        <f>F24</f>
        <v>955.02763415938659</v>
      </c>
    </row>
    <row r="26" spans="2:9" ht="14.5" thickBot="1" x14ac:dyDescent="0.35">
      <c r="B26" s="216"/>
      <c r="C26" s="15" t="s">
        <v>25</v>
      </c>
      <c r="D26" s="129" t="s">
        <v>142</v>
      </c>
      <c r="E26" s="130" t="s">
        <v>142</v>
      </c>
      <c r="F26" s="128">
        <f>F24</f>
        <v>955.02763415938659</v>
      </c>
      <c r="H26" s="144"/>
      <c r="I26" s="144"/>
    </row>
    <row r="27" spans="2:9" x14ac:dyDescent="0.3">
      <c r="H27" s="144"/>
      <c r="I27" s="144"/>
    </row>
    <row r="28" spans="2:9" ht="73.5" customHeight="1" x14ac:dyDescent="0.3">
      <c r="B28" s="217" t="s">
        <v>32</v>
      </c>
      <c r="C28" s="217"/>
      <c r="D28" s="217"/>
      <c r="E28" s="217"/>
    </row>
    <row r="29" spans="2:9" ht="18" x14ac:dyDescent="0.4">
      <c r="B29" s="153" t="s">
        <v>149</v>
      </c>
    </row>
  </sheetData>
  <mergeCells count="11">
    <mergeCell ref="E2:F2"/>
    <mergeCell ref="B7:C7"/>
    <mergeCell ref="C6:F6"/>
    <mergeCell ref="B8:B10"/>
    <mergeCell ref="B12:B17"/>
    <mergeCell ref="C5:E5"/>
    <mergeCell ref="B18:B20"/>
    <mergeCell ref="B21:B23"/>
    <mergeCell ref="B24:B26"/>
    <mergeCell ref="B28:E28"/>
    <mergeCell ref="B4:F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opLeftCell="A4" workbookViewId="0">
      <selection activeCell="D33" sqref="D33"/>
    </sheetView>
  </sheetViews>
  <sheetFormatPr defaultColWidth="9.1796875" defaultRowHeight="14" x14ac:dyDescent="0.3"/>
  <cols>
    <col min="1" max="2" width="9.1796875" style="36"/>
    <col min="3" max="3" width="55.26953125" style="36" customWidth="1"/>
    <col min="4" max="5" width="14" style="36" customWidth="1"/>
    <col min="6" max="16384" width="9.1796875" style="36"/>
  </cols>
  <sheetData>
    <row r="1" spans="2:6" x14ac:dyDescent="0.3">
      <c r="D1" s="224" t="s">
        <v>37</v>
      </c>
      <c r="E1" s="224"/>
    </row>
    <row r="2" spans="2:6" ht="67.5" customHeight="1" x14ac:dyDescent="0.3">
      <c r="D2" s="225" t="s">
        <v>38</v>
      </c>
      <c r="E2" s="225"/>
    </row>
    <row r="4" spans="2:6" ht="17" x14ac:dyDescent="0.3">
      <c r="B4" s="231" t="s">
        <v>39</v>
      </c>
      <c r="C4" s="231"/>
      <c r="D4" s="231"/>
      <c r="E4" s="231"/>
    </row>
    <row r="5" spans="2:6" ht="23.25" customHeight="1" x14ac:dyDescent="0.3">
      <c r="B5" s="232" t="s">
        <v>154</v>
      </c>
      <c r="C5" s="232"/>
      <c r="D5" s="232"/>
      <c r="E5" s="232"/>
    </row>
    <row r="6" spans="2:6" ht="13.5" customHeight="1" x14ac:dyDescent="0.3">
      <c r="B6" s="240" t="s">
        <v>153</v>
      </c>
      <c r="C6" s="241"/>
      <c r="D6" s="241"/>
      <c r="E6" s="241"/>
      <c r="F6" s="37"/>
    </row>
    <row r="7" spans="2:6" ht="12.75" customHeight="1" x14ac:dyDescent="0.3">
      <c r="B7" s="239" t="s">
        <v>2</v>
      </c>
      <c r="C7" s="239"/>
      <c r="D7" s="239"/>
      <c r="E7" s="239"/>
      <c r="F7" s="38"/>
    </row>
    <row r="8" spans="2:6" ht="25.5" customHeight="1" x14ac:dyDescent="0.3">
      <c r="B8" s="232"/>
      <c r="C8" s="232"/>
      <c r="D8" s="232"/>
      <c r="E8" s="232"/>
    </row>
    <row r="9" spans="2:6" ht="14.5" thickBot="1" x14ac:dyDescent="0.35">
      <c r="E9" s="60" t="s">
        <v>40</v>
      </c>
    </row>
    <row r="10" spans="2:6" ht="69.75" customHeight="1" x14ac:dyDescent="0.3">
      <c r="B10" s="233"/>
      <c r="C10" s="235" t="s">
        <v>41</v>
      </c>
      <c r="D10" s="237" t="s">
        <v>42</v>
      </c>
      <c r="E10" s="237" t="s">
        <v>43</v>
      </c>
    </row>
    <row r="11" spans="2:6" x14ac:dyDescent="0.3">
      <c r="B11" s="234"/>
      <c r="C11" s="236"/>
      <c r="D11" s="238"/>
      <c r="E11" s="238"/>
    </row>
    <row r="12" spans="2:6" ht="14.5" thickBot="1" x14ac:dyDescent="0.35">
      <c r="B12" s="234"/>
      <c r="C12" s="236"/>
      <c r="D12" s="238"/>
      <c r="E12" s="238"/>
    </row>
    <row r="13" spans="2:6" ht="42" x14ac:dyDescent="0.3">
      <c r="B13" s="61" t="s">
        <v>44</v>
      </c>
      <c r="C13" s="62" t="s">
        <v>132</v>
      </c>
      <c r="D13" s="146">
        <v>562.75</v>
      </c>
      <c r="E13" s="146">
        <v>314.56</v>
      </c>
    </row>
    <row r="14" spans="2:6" x14ac:dyDescent="0.3">
      <c r="B14" s="63"/>
      <c r="C14" s="64" t="s">
        <v>46</v>
      </c>
      <c r="D14" s="147">
        <v>13.61</v>
      </c>
      <c r="E14" s="147">
        <v>45.34</v>
      </c>
    </row>
    <row r="15" spans="2:6" x14ac:dyDescent="0.3">
      <c r="B15" s="63"/>
      <c r="C15" s="64" t="s">
        <v>47</v>
      </c>
      <c r="D15" s="147"/>
      <c r="E15" s="147"/>
    </row>
    <row r="16" spans="2:6" x14ac:dyDescent="0.3">
      <c r="B16" s="63"/>
      <c r="C16" s="64" t="s">
        <v>48</v>
      </c>
      <c r="D16" s="147">
        <v>27.39</v>
      </c>
      <c r="E16" s="147">
        <v>94.35</v>
      </c>
    </row>
    <row r="17" spans="2:5" x14ac:dyDescent="0.3">
      <c r="B17" s="63"/>
      <c r="C17" s="64" t="s">
        <v>49</v>
      </c>
      <c r="D17" s="147">
        <v>8.27</v>
      </c>
      <c r="E17" s="147">
        <f>E16*30.2%</f>
        <v>28.493699999999997</v>
      </c>
    </row>
    <row r="18" spans="2:5" x14ac:dyDescent="0.3">
      <c r="B18" s="63"/>
      <c r="C18" s="64" t="s">
        <v>50</v>
      </c>
      <c r="D18" s="147">
        <v>513.48</v>
      </c>
      <c r="E18" s="147">
        <v>146.38</v>
      </c>
    </row>
    <row r="19" spans="2:5" x14ac:dyDescent="0.3">
      <c r="B19" s="63"/>
      <c r="C19" s="64" t="s">
        <v>51</v>
      </c>
      <c r="D19" s="148"/>
      <c r="E19" s="149"/>
    </row>
    <row r="20" spans="2:5" x14ac:dyDescent="0.3">
      <c r="B20" s="226"/>
      <c r="C20" s="228" t="s">
        <v>52</v>
      </c>
      <c r="D20" s="229">
        <v>469.54</v>
      </c>
      <c r="E20" s="229"/>
    </row>
    <row r="21" spans="2:5" x14ac:dyDescent="0.3">
      <c r="B21" s="226"/>
      <c r="C21" s="228"/>
      <c r="D21" s="230"/>
      <c r="E21" s="230"/>
    </row>
    <row r="22" spans="2:5" x14ac:dyDescent="0.3">
      <c r="B22" s="226"/>
      <c r="C22" s="228" t="s">
        <v>53</v>
      </c>
      <c r="D22" s="229"/>
      <c r="E22" s="242"/>
    </row>
    <row r="23" spans="2:5" x14ac:dyDescent="0.3">
      <c r="B23" s="226"/>
      <c r="C23" s="228"/>
      <c r="D23" s="230"/>
      <c r="E23" s="243"/>
    </row>
    <row r="24" spans="2:5" x14ac:dyDescent="0.3">
      <c r="B24" s="226"/>
      <c r="C24" s="228"/>
      <c r="D24" s="230"/>
      <c r="E24" s="243"/>
    </row>
    <row r="25" spans="2:5" x14ac:dyDescent="0.3">
      <c r="B25" s="226"/>
      <c r="C25" s="228" t="s">
        <v>54</v>
      </c>
      <c r="D25" s="244">
        <v>43.94</v>
      </c>
      <c r="E25" s="244">
        <v>146.38</v>
      </c>
    </row>
    <row r="26" spans="2:5" x14ac:dyDescent="0.3">
      <c r="B26" s="226"/>
      <c r="C26" s="228"/>
      <c r="D26" s="244"/>
      <c r="E26" s="244"/>
    </row>
    <row r="27" spans="2:5" x14ac:dyDescent="0.3">
      <c r="B27" s="63"/>
      <c r="C27" s="65" t="s">
        <v>45</v>
      </c>
      <c r="D27" s="148"/>
      <c r="E27" s="149"/>
    </row>
    <row r="28" spans="2:5" x14ac:dyDescent="0.3">
      <c r="B28" s="63"/>
      <c r="C28" s="66" t="s">
        <v>55</v>
      </c>
      <c r="D28" s="147">
        <v>0.03</v>
      </c>
      <c r="E28" s="147">
        <f>'[1]Приложение 3 МУ'!$C$21</f>
        <v>8.9311761702127679E-2</v>
      </c>
    </row>
    <row r="29" spans="2:5" x14ac:dyDescent="0.3">
      <c r="B29" s="226"/>
      <c r="C29" s="227" t="s">
        <v>56</v>
      </c>
      <c r="D29" s="147"/>
      <c r="E29" s="147"/>
    </row>
    <row r="30" spans="2:5" x14ac:dyDescent="0.3">
      <c r="B30" s="226"/>
      <c r="C30" s="227"/>
      <c r="D30" s="147"/>
      <c r="E30" s="147"/>
    </row>
    <row r="31" spans="2:5" x14ac:dyDescent="0.3">
      <c r="B31" s="226"/>
      <c r="C31" s="227" t="s">
        <v>57</v>
      </c>
      <c r="D31" s="147"/>
      <c r="E31" s="147"/>
    </row>
    <row r="32" spans="2:5" x14ac:dyDescent="0.3">
      <c r="B32" s="226"/>
      <c r="C32" s="227"/>
      <c r="D32" s="147"/>
      <c r="E32" s="147"/>
    </row>
    <row r="33" spans="2:7" x14ac:dyDescent="0.3">
      <c r="B33" s="63"/>
      <c r="C33" s="66" t="s">
        <v>58</v>
      </c>
      <c r="D33" s="147">
        <v>43.91</v>
      </c>
      <c r="E33" s="147">
        <v>146.29</v>
      </c>
    </row>
    <row r="34" spans="2:7" ht="28" x14ac:dyDescent="0.3">
      <c r="B34" s="63"/>
      <c r="C34" s="66" t="s">
        <v>59</v>
      </c>
      <c r="D34" s="147"/>
      <c r="E34" s="147"/>
    </row>
    <row r="35" spans="2:7" x14ac:dyDescent="0.3">
      <c r="B35" s="63"/>
      <c r="C35" s="67" t="s">
        <v>60</v>
      </c>
      <c r="D35" s="150">
        <f>D37+D38+D39+D40</f>
        <v>0</v>
      </c>
      <c r="E35" s="148">
        <f>E37+E38+E39+E40</f>
        <v>0</v>
      </c>
    </row>
    <row r="36" spans="2:7" x14ac:dyDescent="0.3">
      <c r="B36" s="63"/>
      <c r="C36" s="67" t="s">
        <v>45</v>
      </c>
      <c r="D36" s="148"/>
      <c r="E36" s="149"/>
    </row>
    <row r="37" spans="2:7" x14ac:dyDescent="0.3">
      <c r="B37" s="63"/>
      <c r="C37" s="64" t="s">
        <v>61</v>
      </c>
      <c r="D37" s="147"/>
      <c r="E37" s="149"/>
    </row>
    <row r="38" spans="2:7" x14ac:dyDescent="0.3">
      <c r="B38" s="63"/>
      <c r="C38" s="64" t="s">
        <v>62</v>
      </c>
      <c r="D38" s="147"/>
      <c r="E38" s="149"/>
    </row>
    <row r="39" spans="2:7" x14ac:dyDescent="0.3">
      <c r="B39" s="63"/>
      <c r="C39" s="64" t="s">
        <v>63</v>
      </c>
      <c r="D39" s="147"/>
      <c r="E39" s="149"/>
    </row>
    <row r="40" spans="2:7" ht="28" x14ac:dyDescent="0.3">
      <c r="B40" s="63"/>
      <c r="C40" s="64" t="s">
        <v>64</v>
      </c>
      <c r="D40" s="147"/>
      <c r="E40" s="149"/>
    </row>
    <row r="41" spans="2:7" ht="56" x14ac:dyDescent="0.3">
      <c r="B41" s="68" t="s">
        <v>65</v>
      </c>
      <c r="C41" s="69" t="s">
        <v>66</v>
      </c>
      <c r="D41" s="147"/>
      <c r="E41" s="151"/>
    </row>
    <row r="42" spans="2:7" x14ac:dyDescent="0.3">
      <c r="B42" s="70" t="s">
        <v>67</v>
      </c>
      <c r="C42" s="69" t="s">
        <v>68</v>
      </c>
      <c r="D42" s="147">
        <v>-14.3</v>
      </c>
      <c r="E42" s="151">
        <v>548.45000000000005</v>
      </c>
    </row>
    <row r="43" spans="2:7" ht="30" customHeight="1" thickBot="1" x14ac:dyDescent="0.35">
      <c r="B43" s="71" t="s">
        <v>96</v>
      </c>
      <c r="C43" s="72" t="s">
        <v>69</v>
      </c>
      <c r="D43" s="152">
        <f>D42+D41+D13</f>
        <v>548.45000000000005</v>
      </c>
      <c r="E43" s="152">
        <f>E42+E41+E13</f>
        <v>863.01</v>
      </c>
      <c r="G43" s="145"/>
    </row>
    <row r="44" spans="2:7" ht="15.5" x14ac:dyDescent="0.35">
      <c r="B44" s="73"/>
    </row>
    <row r="45" spans="2:7" ht="15.5" x14ac:dyDescent="0.35">
      <c r="B45" s="73"/>
    </row>
    <row r="46" spans="2:7" ht="18" x14ac:dyDescent="0.4">
      <c r="B46" s="153" t="s">
        <v>151</v>
      </c>
    </row>
  </sheetData>
  <mergeCells count="27">
    <mergeCell ref="B8:E8"/>
    <mergeCell ref="B31:B32"/>
    <mergeCell ref="C31:C32"/>
    <mergeCell ref="B22:B24"/>
    <mergeCell ref="C22:C24"/>
    <mergeCell ref="D22:D24"/>
    <mergeCell ref="E22:E24"/>
    <mergeCell ref="B25:B26"/>
    <mergeCell ref="C25:C26"/>
    <mergeCell ref="D25:D26"/>
    <mergeCell ref="E25:E26"/>
    <mergeCell ref="D1:E1"/>
    <mergeCell ref="D2:E2"/>
    <mergeCell ref="B29:B30"/>
    <mergeCell ref="C29:C30"/>
    <mergeCell ref="B20:B21"/>
    <mergeCell ref="C20:C21"/>
    <mergeCell ref="D20:D21"/>
    <mergeCell ref="E20:E21"/>
    <mergeCell ref="B4:E4"/>
    <mergeCell ref="B5:E5"/>
    <mergeCell ref="B10:B12"/>
    <mergeCell ref="C10:C12"/>
    <mergeCell ref="D10:D12"/>
    <mergeCell ref="E10:E12"/>
    <mergeCell ref="B7:E7"/>
    <mergeCell ref="B6:E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zoomScale="80" zoomScaleNormal="80" workbookViewId="0">
      <selection activeCell="F9" sqref="F9"/>
    </sheetView>
  </sheetViews>
  <sheetFormatPr defaultColWidth="9.1796875" defaultRowHeight="14" x14ac:dyDescent="0.3"/>
  <cols>
    <col min="1" max="2" width="9.1796875" style="36"/>
    <col min="3" max="3" width="43.26953125" style="36" customWidth="1"/>
    <col min="4" max="5" width="19.54296875" style="36" customWidth="1"/>
    <col min="6" max="16384" width="9.1796875" style="36"/>
  </cols>
  <sheetData>
    <row r="1" spans="2:6" ht="60" customHeight="1" x14ac:dyDescent="0.3">
      <c r="D1" s="225" t="s">
        <v>70</v>
      </c>
      <c r="E1" s="246"/>
    </row>
    <row r="2" spans="2:6" ht="17" x14ac:dyDescent="0.3">
      <c r="B2" s="231" t="s">
        <v>71</v>
      </c>
      <c r="C2" s="231"/>
      <c r="D2" s="231"/>
      <c r="E2" s="231"/>
    </row>
    <row r="3" spans="2:6" ht="41.25" customHeight="1" x14ac:dyDescent="0.3">
      <c r="B3" s="245" t="s">
        <v>72</v>
      </c>
      <c r="C3" s="245"/>
      <c r="D3" s="245"/>
      <c r="E3" s="245"/>
    </row>
    <row r="4" spans="2:6" ht="13.5" customHeight="1" x14ac:dyDescent="0.3">
      <c r="B4" s="240" t="s">
        <v>144</v>
      </c>
      <c r="C4" s="240"/>
      <c r="D4" s="240"/>
      <c r="E4" s="240"/>
      <c r="F4" s="37"/>
    </row>
    <row r="5" spans="2:6" ht="12.75" customHeight="1" x14ac:dyDescent="0.3">
      <c r="B5" s="239" t="s">
        <v>2</v>
      </c>
      <c r="C5" s="239"/>
      <c r="D5" s="239"/>
      <c r="E5" s="239"/>
      <c r="F5" s="38"/>
    </row>
    <row r="6" spans="2:6" ht="20.25" customHeight="1" thickBot="1" x14ac:dyDescent="0.3">
      <c r="B6" s="39"/>
      <c r="C6" s="39"/>
      <c r="D6" s="39"/>
      <c r="E6" s="39"/>
    </row>
    <row r="7" spans="2:6" ht="105" customHeight="1" thickBot="1" x14ac:dyDescent="0.35">
      <c r="B7" s="55" t="s">
        <v>133</v>
      </c>
      <c r="C7" s="56" t="s">
        <v>21</v>
      </c>
      <c r="D7" s="55" t="s">
        <v>73</v>
      </c>
      <c r="E7" s="55" t="s">
        <v>74</v>
      </c>
    </row>
    <row r="8" spans="2:6" ht="44.25" customHeight="1" x14ac:dyDescent="0.3">
      <c r="B8" s="51" t="s">
        <v>44</v>
      </c>
      <c r="C8" s="57" t="s">
        <v>77</v>
      </c>
      <c r="D8" s="107" t="s">
        <v>141</v>
      </c>
      <c r="E8" s="108" t="s">
        <v>141</v>
      </c>
    </row>
    <row r="9" spans="2:6" ht="56" x14ac:dyDescent="0.55000000000000004">
      <c r="B9" s="53" t="s">
        <v>65</v>
      </c>
      <c r="C9" s="58" t="s">
        <v>75</v>
      </c>
      <c r="D9" s="124">
        <v>469.54</v>
      </c>
      <c r="E9" s="125">
        <v>222.5</v>
      </c>
      <c r="F9" s="131"/>
    </row>
    <row r="10" spans="2:6" ht="28.5" thickBot="1" x14ac:dyDescent="0.35">
      <c r="B10" s="54" t="s">
        <v>67</v>
      </c>
      <c r="C10" s="59" t="s">
        <v>76</v>
      </c>
      <c r="D10" s="109" t="s">
        <v>141</v>
      </c>
      <c r="E10" s="110" t="s">
        <v>141</v>
      </c>
    </row>
    <row r="13" spans="2:6" ht="18" x14ac:dyDescent="0.4">
      <c r="B13" s="153" t="s">
        <v>150</v>
      </c>
    </row>
  </sheetData>
  <mergeCells count="5">
    <mergeCell ref="B3:E3"/>
    <mergeCell ref="D1:E1"/>
    <mergeCell ref="B2:E2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9"/>
  <sheetViews>
    <sheetView topLeftCell="C1" zoomScale="70" zoomScaleNormal="70" workbookViewId="0">
      <selection activeCell="C19" sqref="C19"/>
    </sheetView>
  </sheetViews>
  <sheetFormatPr defaultColWidth="9.1796875" defaultRowHeight="14" x14ac:dyDescent="0.3"/>
  <cols>
    <col min="1" max="1" width="0" style="36" hidden="1" customWidth="1"/>
    <col min="2" max="2" width="9.54296875" style="36" bestFit="1" customWidth="1"/>
    <col min="3" max="3" width="46.453125" style="36" customWidth="1"/>
    <col min="4" max="4" width="28.26953125" style="36" customWidth="1"/>
    <col min="5" max="5" width="22.7265625" style="36" customWidth="1"/>
    <col min="6" max="6" width="23.7265625" style="36" customWidth="1"/>
    <col min="7" max="16384" width="9.1796875" style="36"/>
  </cols>
  <sheetData>
    <row r="1" spans="2:8" ht="64.5" customHeight="1" x14ac:dyDescent="0.3">
      <c r="E1" s="225" t="s">
        <v>78</v>
      </c>
      <c r="F1" s="246"/>
    </row>
    <row r="3" spans="2:8" ht="17" x14ac:dyDescent="0.3">
      <c r="C3" s="231" t="s">
        <v>71</v>
      </c>
      <c r="D3" s="231"/>
      <c r="E3" s="231"/>
      <c r="F3" s="231"/>
    </row>
    <row r="4" spans="2:8" ht="69" customHeight="1" x14ac:dyDescent="0.3">
      <c r="C4" s="245" t="s">
        <v>84</v>
      </c>
      <c r="D4" s="245"/>
      <c r="E4" s="245"/>
      <c r="F4" s="245"/>
    </row>
    <row r="5" spans="2:8" ht="13.5" customHeight="1" x14ac:dyDescent="0.3">
      <c r="C5" s="240" t="s">
        <v>144</v>
      </c>
      <c r="D5" s="240"/>
      <c r="E5" s="240"/>
      <c r="F5" s="240"/>
      <c r="G5" s="37"/>
    </row>
    <row r="6" spans="2:8" ht="12.75" customHeight="1" x14ac:dyDescent="0.3">
      <c r="C6" s="239" t="s">
        <v>2</v>
      </c>
      <c r="D6" s="239"/>
      <c r="E6" s="239"/>
      <c r="F6" s="239"/>
      <c r="G6" s="38"/>
    </row>
    <row r="7" spans="2:8" ht="12" customHeight="1" thickBot="1" x14ac:dyDescent="0.3">
      <c r="C7" s="39"/>
      <c r="D7" s="39"/>
      <c r="E7" s="39"/>
      <c r="F7" s="39"/>
    </row>
    <row r="8" spans="2:8" ht="98.5" thickBot="1" x14ac:dyDescent="0.35">
      <c r="B8" s="40" t="s">
        <v>133</v>
      </c>
      <c r="C8" s="41" t="s">
        <v>21</v>
      </c>
      <c r="D8" s="42" t="s">
        <v>79</v>
      </c>
      <c r="E8" s="40" t="s">
        <v>134</v>
      </c>
      <c r="F8" s="43" t="s">
        <v>80</v>
      </c>
      <c r="G8" s="44"/>
    </row>
    <row r="9" spans="2:8" ht="15.5" x14ac:dyDescent="0.3">
      <c r="B9" s="45" t="s">
        <v>44</v>
      </c>
      <c r="C9" s="46" t="s">
        <v>135</v>
      </c>
      <c r="D9" s="107"/>
      <c r="E9" s="107"/>
      <c r="F9" s="107"/>
      <c r="G9" s="44"/>
    </row>
    <row r="10" spans="2:8" ht="15.5" x14ac:dyDescent="0.3">
      <c r="B10" s="47"/>
      <c r="C10" s="48" t="s">
        <v>81</v>
      </c>
      <c r="D10" s="143" t="s">
        <v>141</v>
      </c>
      <c r="E10" s="143" t="s">
        <v>141</v>
      </c>
      <c r="F10" s="143" t="s">
        <v>141</v>
      </c>
      <c r="G10" s="44"/>
    </row>
    <row r="11" spans="2:8" ht="15.5" x14ac:dyDescent="0.3">
      <c r="B11" s="47"/>
      <c r="C11" s="48" t="s">
        <v>82</v>
      </c>
      <c r="D11" s="143" t="s">
        <v>141</v>
      </c>
      <c r="E11" s="143" t="s">
        <v>141</v>
      </c>
      <c r="F11" s="143" t="s">
        <v>141</v>
      </c>
      <c r="G11" s="44"/>
    </row>
    <row r="12" spans="2:8" ht="15.75" customHeight="1" thickBot="1" x14ac:dyDescent="0.6">
      <c r="B12" s="49"/>
      <c r="C12" s="50" t="s">
        <v>83</v>
      </c>
      <c r="D12" s="109" t="s">
        <v>141</v>
      </c>
      <c r="E12" s="109" t="s">
        <v>141</v>
      </c>
      <c r="F12" s="109" t="s">
        <v>141</v>
      </c>
      <c r="G12" s="44"/>
      <c r="H12" s="131"/>
    </row>
    <row r="13" spans="2:8" ht="18" customHeight="1" x14ac:dyDescent="0.3">
      <c r="B13" s="51" t="s">
        <v>65</v>
      </c>
      <c r="C13" s="52" t="s">
        <v>136</v>
      </c>
      <c r="D13" s="111"/>
      <c r="E13" s="107"/>
      <c r="F13" s="108"/>
      <c r="G13" s="44"/>
    </row>
    <row r="14" spans="2:8" ht="15.5" x14ac:dyDescent="0.3">
      <c r="B14" s="53"/>
      <c r="C14" s="53" t="s">
        <v>81</v>
      </c>
      <c r="D14" s="143" t="s">
        <v>141</v>
      </c>
      <c r="E14" s="143" t="s">
        <v>141</v>
      </c>
      <c r="F14" s="143" t="s">
        <v>141</v>
      </c>
      <c r="G14" s="44"/>
    </row>
    <row r="15" spans="2:8" ht="15.5" x14ac:dyDescent="0.3">
      <c r="B15" s="53"/>
      <c r="C15" s="53" t="s">
        <v>82</v>
      </c>
      <c r="D15" s="143" t="s">
        <v>141</v>
      </c>
      <c r="E15" s="143" t="s">
        <v>141</v>
      </c>
      <c r="F15" s="143" t="s">
        <v>141</v>
      </c>
      <c r="G15" s="44"/>
    </row>
    <row r="16" spans="2:8" ht="16" thickBot="1" x14ac:dyDescent="0.35">
      <c r="B16" s="54"/>
      <c r="C16" s="54" t="s">
        <v>83</v>
      </c>
      <c r="D16" s="109" t="s">
        <v>141</v>
      </c>
      <c r="E16" s="109" t="s">
        <v>141</v>
      </c>
      <c r="F16" s="109" t="s">
        <v>141</v>
      </c>
      <c r="G16" s="44"/>
    </row>
    <row r="19" spans="3:3" ht="18" x14ac:dyDescent="0.4">
      <c r="C19" s="153" t="s">
        <v>149</v>
      </c>
    </row>
  </sheetData>
  <mergeCells count="5">
    <mergeCell ref="C3:F3"/>
    <mergeCell ref="C4:F4"/>
    <mergeCell ref="E1:F1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M47"/>
  <sheetViews>
    <sheetView topLeftCell="B13" zoomScale="80" zoomScaleNormal="80" workbookViewId="0">
      <selection activeCell="D9" sqref="D9:F10"/>
    </sheetView>
  </sheetViews>
  <sheetFormatPr defaultColWidth="9.1796875" defaultRowHeight="14" x14ac:dyDescent="0.3"/>
  <cols>
    <col min="1" max="1" width="9.1796875" style="19"/>
    <col min="2" max="2" width="6.1796875" style="19" customWidth="1"/>
    <col min="3" max="3" width="55.7265625" style="19" customWidth="1"/>
    <col min="4" max="12" width="11.81640625" style="19" customWidth="1"/>
    <col min="13" max="16384" width="9.1796875" style="19"/>
  </cols>
  <sheetData>
    <row r="1" spans="2:12" ht="96.75" customHeight="1" x14ac:dyDescent="0.3">
      <c r="K1" s="247" t="s">
        <v>85</v>
      </c>
      <c r="L1" s="248"/>
    </row>
    <row r="2" spans="2:12" ht="20" x14ac:dyDescent="0.3">
      <c r="B2" s="252" t="s">
        <v>86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2:12" ht="20" x14ac:dyDescent="0.3">
      <c r="B3" s="252" t="s">
        <v>87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2:12" ht="20" x14ac:dyDescent="0.3">
      <c r="B4" s="253" t="s">
        <v>88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2:12" ht="19.5" customHeight="1" x14ac:dyDescent="0.4">
      <c r="B5" s="254" t="s">
        <v>144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2:12" ht="9" customHeight="1" x14ac:dyDescent="0.45"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</row>
    <row r="7" spans="2:12" ht="23.25" customHeight="1" thickBot="1" x14ac:dyDescent="0.5">
      <c r="B7" s="155"/>
      <c r="C7" s="251" t="s">
        <v>2</v>
      </c>
      <c r="D7" s="251"/>
      <c r="E7" s="251"/>
      <c r="F7" s="251"/>
      <c r="G7" s="251"/>
      <c r="H7" s="251"/>
      <c r="I7" s="251"/>
      <c r="J7" s="251"/>
      <c r="K7" s="251"/>
      <c r="L7" s="251"/>
    </row>
    <row r="8" spans="2:12" ht="21" thickBot="1" x14ac:dyDescent="0.35">
      <c r="B8" s="260" t="s">
        <v>89</v>
      </c>
      <c r="C8" s="261"/>
      <c r="D8" s="257" t="s">
        <v>155</v>
      </c>
      <c r="E8" s="258"/>
      <c r="F8" s="258"/>
      <c r="G8" s="258"/>
      <c r="H8" s="258"/>
      <c r="I8" s="258"/>
      <c r="J8" s="258"/>
      <c r="K8" s="258"/>
      <c r="L8" s="259"/>
    </row>
    <row r="9" spans="2:12" ht="15.75" customHeight="1" x14ac:dyDescent="0.3">
      <c r="B9" s="262"/>
      <c r="C9" s="263"/>
      <c r="D9" s="266" t="s">
        <v>90</v>
      </c>
      <c r="E9" s="267"/>
      <c r="F9" s="268"/>
      <c r="G9" s="272" t="s">
        <v>91</v>
      </c>
      <c r="H9" s="267"/>
      <c r="I9" s="268"/>
      <c r="J9" s="272" t="s">
        <v>92</v>
      </c>
      <c r="K9" s="267"/>
      <c r="L9" s="268"/>
    </row>
    <row r="10" spans="2:12" ht="24" customHeight="1" x14ac:dyDescent="0.3">
      <c r="B10" s="262"/>
      <c r="C10" s="263"/>
      <c r="D10" s="269"/>
      <c r="E10" s="270"/>
      <c r="F10" s="271"/>
      <c r="G10" s="273"/>
      <c r="H10" s="270"/>
      <c r="I10" s="271"/>
      <c r="J10" s="273"/>
      <c r="K10" s="270"/>
      <c r="L10" s="271"/>
    </row>
    <row r="11" spans="2:12" ht="15" customHeight="1" x14ac:dyDescent="0.3">
      <c r="B11" s="262"/>
      <c r="C11" s="263"/>
      <c r="D11" s="269" t="s">
        <v>81</v>
      </c>
      <c r="E11" s="270" t="s">
        <v>82</v>
      </c>
      <c r="F11" s="156" t="s">
        <v>93</v>
      </c>
      <c r="G11" s="273" t="s">
        <v>81</v>
      </c>
      <c r="H11" s="270" t="s">
        <v>82</v>
      </c>
      <c r="I11" s="271" t="s">
        <v>95</v>
      </c>
      <c r="J11" s="273" t="s">
        <v>81</v>
      </c>
      <c r="K11" s="270" t="s">
        <v>82</v>
      </c>
      <c r="L11" s="156" t="s">
        <v>93</v>
      </c>
    </row>
    <row r="12" spans="2:12" ht="15.75" customHeight="1" thickBot="1" x14ac:dyDescent="0.35">
      <c r="B12" s="264"/>
      <c r="C12" s="265"/>
      <c r="D12" s="274"/>
      <c r="E12" s="275"/>
      <c r="F12" s="157" t="s">
        <v>94</v>
      </c>
      <c r="G12" s="276"/>
      <c r="H12" s="275"/>
      <c r="I12" s="277"/>
      <c r="J12" s="276"/>
      <c r="K12" s="275"/>
      <c r="L12" s="157" t="s">
        <v>94</v>
      </c>
    </row>
    <row r="13" spans="2:12" ht="21" thickBot="1" x14ac:dyDescent="0.35">
      <c r="B13" s="249" t="s">
        <v>44</v>
      </c>
      <c r="C13" s="158" t="s">
        <v>97</v>
      </c>
      <c r="D13" s="159">
        <v>7</v>
      </c>
      <c r="E13" s="160"/>
      <c r="F13" s="161"/>
      <c r="G13" s="162">
        <v>72</v>
      </c>
      <c r="H13" s="160"/>
      <c r="I13" s="161"/>
      <c r="J13" s="163">
        <v>3.85</v>
      </c>
      <c r="K13" s="160"/>
      <c r="L13" s="161"/>
    </row>
    <row r="14" spans="2:12" ht="21" thickBot="1" x14ac:dyDescent="0.35">
      <c r="B14" s="250"/>
      <c r="C14" s="164" t="s">
        <v>137</v>
      </c>
      <c r="D14" s="165">
        <v>7</v>
      </c>
      <c r="E14" s="166"/>
      <c r="F14" s="167"/>
      <c r="G14" s="162">
        <v>72</v>
      </c>
      <c r="H14" s="166"/>
      <c r="I14" s="167"/>
      <c r="J14" s="163">
        <v>3.85</v>
      </c>
      <c r="K14" s="166"/>
      <c r="L14" s="167"/>
    </row>
    <row r="15" spans="2:12" ht="20.5" x14ac:dyDescent="0.3">
      <c r="B15" s="249" t="s">
        <v>65</v>
      </c>
      <c r="C15" s="168" t="s">
        <v>98</v>
      </c>
      <c r="D15" s="163"/>
      <c r="E15" s="160"/>
      <c r="F15" s="161"/>
      <c r="G15" s="163"/>
      <c r="H15" s="160"/>
      <c r="I15" s="161"/>
      <c r="J15" s="163"/>
      <c r="K15" s="160"/>
      <c r="L15" s="161"/>
    </row>
    <row r="16" spans="2:12" ht="21" thickBot="1" x14ac:dyDescent="0.35">
      <c r="B16" s="250"/>
      <c r="C16" s="164" t="s">
        <v>137</v>
      </c>
      <c r="D16" s="169"/>
      <c r="E16" s="170"/>
      <c r="F16" s="167"/>
      <c r="G16" s="169"/>
      <c r="H16" s="170"/>
      <c r="I16" s="167"/>
      <c r="J16" s="169"/>
      <c r="K16" s="170"/>
      <c r="L16" s="167"/>
    </row>
    <row r="17" spans="2:13" ht="20.5" x14ac:dyDescent="0.3">
      <c r="B17" s="249" t="s">
        <v>67</v>
      </c>
      <c r="C17" s="171" t="s">
        <v>156</v>
      </c>
      <c r="D17" s="163"/>
      <c r="E17" s="160"/>
      <c r="F17" s="161"/>
      <c r="G17" s="163"/>
      <c r="H17" s="160"/>
      <c r="I17" s="161"/>
      <c r="J17" s="163"/>
      <c r="K17" s="160"/>
      <c r="L17" s="161"/>
    </row>
    <row r="18" spans="2:13" ht="21" thickBot="1" x14ac:dyDescent="0.35">
      <c r="B18" s="250"/>
      <c r="C18" s="172" t="s">
        <v>138</v>
      </c>
      <c r="D18" s="169"/>
      <c r="E18" s="170"/>
      <c r="F18" s="167"/>
      <c r="G18" s="169"/>
      <c r="H18" s="170"/>
      <c r="I18" s="167"/>
      <c r="J18" s="169"/>
      <c r="K18" s="170"/>
      <c r="L18" s="167"/>
    </row>
    <row r="19" spans="2:13" ht="20.5" x14ac:dyDescent="0.3">
      <c r="B19" s="249" t="s">
        <v>96</v>
      </c>
      <c r="C19" s="173" t="s">
        <v>100</v>
      </c>
      <c r="D19" s="159"/>
      <c r="E19" s="160"/>
      <c r="F19" s="174"/>
      <c r="G19" s="159"/>
      <c r="H19" s="160"/>
      <c r="I19" s="174"/>
      <c r="J19" s="163"/>
      <c r="K19" s="160"/>
      <c r="L19" s="174"/>
    </row>
    <row r="20" spans="2:13" ht="21" thickBot="1" x14ac:dyDescent="0.35">
      <c r="B20" s="250"/>
      <c r="C20" s="172" t="s">
        <v>138</v>
      </c>
      <c r="D20" s="169"/>
      <c r="E20" s="170"/>
      <c r="F20" s="167"/>
      <c r="G20" s="169"/>
      <c r="H20" s="170"/>
      <c r="I20" s="167"/>
      <c r="J20" s="169"/>
      <c r="K20" s="170"/>
      <c r="L20" s="167"/>
    </row>
    <row r="21" spans="2:13" ht="20.5" x14ac:dyDescent="0.3">
      <c r="B21" s="249" t="s">
        <v>102</v>
      </c>
      <c r="C21" s="175" t="s">
        <v>103</v>
      </c>
      <c r="D21" s="159"/>
      <c r="E21" s="176"/>
      <c r="F21" s="174"/>
      <c r="G21" s="159"/>
      <c r="H21" s="176"/>
      <c r="I21" s="174"/>
      <c r="J21" s="159"/>
      <c r="K21" s="176"/>
      <c r="L21" s="174"/>
    </row>
    <row r="22" spans="2:13" ht="21" thickBot="1" x14ac:dyDescent="0.35">
      <c r="B22" s="250"/>
      <c r="C22" s="172" t="s">
        <v>138</v>
      </c>
      <c r="D22" s="169"/>
      <c r="E22" s="170"/>
      <c r="F22" s="177"/>
      <c r="G22" s="169"/>
      <c r="H22" s="170"/>
      <c r="I22" s="177"/>
      <c r="J22" s="169"/>
      <c r="K22" s="170"/>
      <c r="L22" s="177"/>
    </row>
    <row r="23" spans="2:13" ht="21" thickBot="1" x14ac:dyDescent="0.35">
      <c r="B23" s="178" t="s">
        <v>104</v>
      </c>
      <c r="C23" s="179" t="s">
        <v>101</v>
      </c>
      <c r="D23" s="180"/>
      <c r="E23" s="181"/>
      <c r="F23" s="182"/>
      <c r="G23" s="180"/>
      <c r="H23" s="181"/>
      <c r="I23" s="182"/>
      <c r="J23" s="180"/>
      <c r="K23" s="181"/>
      <c r="L23" s="182"/>
    </row>
    <row r="24" spans="2:13" ht="20.5" x14ac:dyDescent="0.45">
      <c r="B24" s="155"/>
      <c r="C24" s="183"/>
      <c r="D24" s="155"/>
      <c r="E24" s="155"/>
      <c r="F24" s="155"/>
      <c r="G24" s="155"/>
      <c r="H24" s="155"/>
      <c r="I24" s="155"/>
      <c r="J24" s="155"/>
      <c r="K24" s="155"/>
      <c r="L24" s="155"/>
      <c r="M24" s="23"/>
    </row>
    <row r="25" spans="2:13" ht="38" customHeight="1" x14ac:dyDescent="0.45">
      <c r="B25" s="155"/>
      <c r="C25" s="256" t="s">
        <v>105</v>
      </c>
      <c r="D25" s="256"/>
      <c r="E25" s="256"/>
      <c r="F25" s="256"/>
      <c r="G25" s="256"/>
      <c r="H25" s="256"/>
      <c r="I25" s="256"/>
      <c r="J25" s="256"/>
      <c r="K25" s="256"/>
      <c r="L25" s="155"/>
      <c r="M25" s="23"/>
    </row>
    <row r="26" spans="2:13" ht="80.25" customHeight="1" x14ac:dyDescent="0.45">
      <c r="B26" s="155"/>
      <c r="C26" s="255" t="s">
        <v>106</v>
      </c>
      <c r="D26" s="255"/>
      <c r="E26" s="255"/>
      <c r="F26" s="255"/>
      <c r="G26" s="255"/>
      <c r="H26" s="255"/>
      <c r="I26" s="255"/>
      <c r="J26" s="255"/>
      <c r="K26" s="255"/>
      <c r="L26" s="155"/>
      <c r="M26" s="23"/>
    </row>
    <row r="27" spans="2:13" ht="20.5" x14ac:dyDescent="0.45">
      <c r="B27" s="155"/>
      <c r="C27" s="183"/>
      <c r="D27" s="155"/>
      <c r="E27" s="155"/>
      <c r="F27" s="155"/>
      <c r="G27" s="155"/>
      <c r="H27" s="155"/>
      <c r="I27" s="155"/>
      <c r="J27" s="155"/>
      <c r="K27" s="155"/>
      <c r="L27" s="155"/>
      <c r="M27" s="23"/>
    </row>
    <row r="28" spans="2:13" ht="20.5" x14ac:dyDescent="0.45">
      <c r="B28" s="184"/>
      <c r="C28" s="184" t="s">
        <v>149</v>
      </c>
      <c r="D28" s="184"/>
      <c r="E28" s="184"/>
      <c r="F28" s="184"/>
      <c r="G28" s="184"/>
      <c r="H28" s="184"/>
      <c r="I28" s="184"/>
      <c r="J28" s="184"/>
      <c r="K28" s="184"/>
      <c r="L28" s="184"/>
      <c r="M28" s="23"/>
    </row>
    <row r="29" spans="2:13" ht="20.5" x14ac:dyDescent="0.45">
      <c r="B29" s="184"/>
      <c r="C29" s="185"/>
      <c r="D29" s="184"/>
      <c r="E29" s="184"/>
      <c r="F29" s="184"/>
      <c r="G29" s="184"/>
      <c r="H29" s="184"/>
      <c r="I29" s="184"/>
      <c r="J29" s="184"/>
      <c r="K29" s="184"/>
      <c r="L29" s="184"/>
      <c r="M29" s="23"/>
    </row>
    <row r="30" spans="2:13" ht="20.5" x14ac:dyDescent="0.45">
      <c r="B30" s="155"/>
      <c r="C30" s="183"/>
      <c r="D30" s="155"/>
      <c r="E30" s="155"/>
      <c r="F30" s="155"/>
      <c r="G30" s="155"/>
      <c r="H30" s="155"/>
      <c r="I30" s="155"/>
      <c r="J30" s="155"/>
      <c r="K30" s="155"/>
      <c r="L30" s="155"/>
      <c r="M30" s="23"/>
    </row>
    <row r="31" spans="2:13" ht="20.5" x14ac:dyDescent="0.45">
      <c r="B31" s="155"/>
      <c r="C31" s="183"/>
      <c r="D31" s="155"/>
      <c r="E31" s="155"/>
      <c r="F31" s="155"/>
      <c r="G31" s="155"/>
      <c r="H31" s="155"/>
      <c r="I31" s="155"/>
      <c r="J31" s="155"/>
      <c r="K31" s="155"/>
      <c r="L31" s="155"/>
      <c r="M31" s="23"/>
    </row>
    <row r="32" spans="2:13" ht="20.5" x14ac:dyDescent="0.45">
      <c r="B32" s="155"/>
      <c r="C32" s="183"/>
      <c r="D32" s="155"/>
      <c r="E32" s="155"/>
      <c r="F32" s="155"/>
      <c r="G32" s="155"/>
      <c r="H32" s="155"/>
      <c r="I32" s="155"/>
      <c r="J32" s="155"/>
      <c r="K32" s="155"/>
      <c r="L32" s="155"/>
      <c r="M32" s="23"/>
    </row>
    <row r="33" spans="2:13" ht="20.5" x14ac:dyDescent="0.45">
      <c r="B33" s="155"/>
      <c r="C33" s="183"/>
      <c r="D33" s="155"/>
      <c r="E33" s="155"/>
      <c r="F33" s="155"/>
      <c r="G33" s="155"/>
      <c r="H33" s="155"/>
      <c r="I33" s="155"/>
      <c r="J33" s="155"/>
      <c r="K33" s="155"/>
      <c r="L33" s="155"/>
      <c r="M33" s="23"/>
    </row>
    <row r="34" spans="2:13" ht="20.5" x14ac:dyDescent="0.4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2:13" ht="20.5" x14ac:dyDescent="0.4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</row>
    <row r="36" spans="2:13" ht="20.5" x14ac:dyDescent="0.4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</row>
    <row r="37" spans="2:13" ht="20.5" x14ac:dyDescent="0.4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</row>
    <row r="38" spans="2:13" ht="20.5" x14ac:dyDescent="0.45"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</row>
    <row r="39" spans="2:13" ht="20.5" x14ac:dyDescent="0.45"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</row>
    <row r="47" spans="2:13" x14ac:dyDescent="0.3">
      <c r="C47" s="25"/>
    </row>
  </sheetData>
  <mergeCells count="25">
    <mergeCell ref="C26:K26"/>
    <mergeCell ref="C25:K25"/>
    <mergeCell ref="D8:L8"/>
    <mergeCell ref="B8:C12"/>
    <mergeCell ref="D9:F10"/>
    <mergeCell ref="G9:I10"/>
    <mergeCell ref="J9:L10"/>
    <mergeCell ref="D11:D12"/>
    <mergeCell ref="E11:E12"/>
    <mergeCell ref="G11:G12"/>
    <mergeCell ref="H11:H12"/>
    <mergeCell ref="I11:I12"/>
    <mergeCell ref="J11:J12"/>
    <mergeCell ref="K11:K12"/>
    <mergeCell ref="B21:B22"/>
    <mergeCell ref="K1:L1"/>
    <mergeCell ref="B13:B14"/>
    <mergeCell ref="B15:B16"/>
    <mergeCell ref="B17:B18"/>
    <mergeCell ref="B19:B20"/>
    <mergeCell ref="C7:L7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5"/>
  <sheetViews>
    <sheetView tabSelected="1" zoomScale="80" zoomScaleNormal="80" workbookViewId="0">
      <selection activeCell="G15" sqref="G15"/>
    </sheetView>
  </sheetViews>
  <sheetFormatPr defaultColWidth="9.1796875" defaultRowHeight="14" x14ac:dyDescent="0.3"/>
  <cols>
    <col min="1" max="2" width="9.1796875" style="19"/>
    <col min="3" max="3" width="50" style="19" customWidth="1"/>
    <col min="4" max="9" width="10.7265625" style="19" customWidth="1"/>
    <col min="10" max="16384" width="9.1796875" style="19"/>
  </cols>
  <sheetData>
    <row r="1" spans="2:9" ht="86.25" customHeight="1" x14ac:dyDescent="0.3">
      <c r="H1" s="247" t="s">
        <v>107</v>
      </c>
      <c r="I1" s="247"/>
    </row>
    <row r="2" spans="2:9" ht="22.5" customHeight="1" x14ac:dyDescent="0.25"/>
    <row r="3" spans="2:9" ht="17" x14ac:dyDescent="0.3">
      <c r="C3" s="206" t="s">
        <v>108</v>
      </c>
      <c r="D3" s="206"/>
      <c r="E3" s="206"/>
      <c r="F3" s="206"/>
      <c r="G3" s="206"/>
      <c r="H3" s="206"/>
      <c r="I3" s="206"/>
    </row>
    <row r="4" spans="2:9" ht="21.75" customHeight="1" x14ac:dyDescent="0.3">
      <c r="C4" s="207" t="s">
        <v>109</v>
      </c>
      <c r="D4" s="207"/>
      <c r="E4" s="207"/>
      <c r="F4" s="207"/>
      <c r="G4" s="207"/>
      <c r="H4" s="207"/>
      <c r="I4" s="207"/>
    </row>
    <row r="5" spans="2:9" ht="13.5" customHeight="1" x14ac:dyDescent="0.3">
      <c r="B5" s="287" t="s">
        <v>144</v>
      </c>
      <c r="C5" s="287"/>
      <c r="D5" s="287"/>
      <c r="E5" s="287"/>
      <c r="F5" s="287"/>
      <c r="G5" s="287"/>
      <c r="H5" s="287"/>
      <c r="I5" s="287"/>
    </row>
    <row r="6" spans="2:9" ht="12.75" customHeight="1" x14ac:dyDescent="0.3">
      <c r="B6" s="288" t="s">
        <v>2</v>
      </c>
      <c r="C6" s="288"/>
      <c r="D6" s="288"/>
      <c r="E6" s="288"/>
      <c r="F6" s="288"/>
      <c r="G6" s="288"/>
      <c r="H6" s="288"/>
      <c r="I6" s="288"/>
    </row>
    <row r="7" spans="2:9" ht="21.75" customHeight="1" thickBot="1" x14ac:dyDescent="0.3">
      <c r="C7" s="6"/>
      <c r="D7" s="6"/>
      <c r="E7" s="6"/>
      <c r="F7" s="6"/>
      <c r="G7" s="6"/>
      <c r="H7" s="6"/>
      <c r="I7" s="6"/>
    </row>
    <row r="8" spans="2:9" ht="21.75" customHeight="1" thickBot="1" x14ac:dyDescent="0.35">
      <c r="B8" s="278" t="s">
        <v>89</v>
      </c>
      <c r="C8" s="279"/>
      <c r="D8" s="291" t="s">
        <v>155</v>
      </c>
      <c r="E8" s="292"/>
      <c r="F8" s="292"/>
      <c r="G8" s="292"/>
      <c r="H8" s="292"/>
      <c r="I8" s="293"/>
    </row>
    <row r="9" spans="2:9" ht="30" customHeight="1" x14ac:dyDescent="0.3">
      <c r="B9" s="280"/>
      <c r="C9" s="281"/>
      <c r="D9" s="212" t="s">
        <v>110</v>
      </c>
      <c r="E9" s="284"/>
      <c r="F9" s="199"/>
      <c r="G9" s="198" t="s">
        <v>91</v>
      </c>
      <c r="H9" s="284"/>
      <c r="I9" s="199"/>
    </row>
    <row r="10" spans="2:9" ht="28.5" thickBot="1" x14ac:dyDescent="0.35">
      <c r="B10" s="282"/>
      <c r="C10" s="283"/>
      <c r="D10" s="82" t="s">
        <v>81</v>
      </c>
      <c r="E10" s="95" t="s">
        <v>82</v>
      </c>
      <c r="F10" s="96" t="s">
        <v>95</v>
      </c>
      <c r="G10" s="94" t="s">
        <v>81</v>
      </c>
      <c r="H10" s="95" t="s">
        <v>82</v>
      </c>
      <c r="I10" s="96" t="s">
        <v>95</v>
      </c>
    </row>
    <row r="11" spans="2:9" x14ac:dyDescent="0.3">
      <c r="B11" s="289" t="s">
        <v>44</v>
      </c>
      <c r="C11" s="83" t="s">
        <v>97</v>
      </c>
      <c r="D11" s="74">
        <v>26</v>
      </c>
      <c r="E11" s="75"/>
      <c r="F11" s="76"/>
      <c r="G11" s="91">
        <v>256.36</v>
      </c>
      <c r="H11" s="75"/>
      <c r="I11" s="76"/>
    </row>
    <row r="12" spans="2:9" ht="14.5" thickBot="1" x14ac:dyDescent="0.35">
      <c r="B12" s="290"/>
      <c r="C12" s="84" t="s">
        <v>137</v>
      </c>
      <c r="D12" s="77">
        <f>D11</f>
        <v>26</v>
      </c>
      <c r="E12" s="78"/>
      <c r="F12" s="79"/>
      <c r="G12" s="92">
        <v>256.36</v>
      </c>
      <c r="H12" s="78"/>
      <c r="I12" s="79"/>
    </row>
    <row r="13" spans="2:9" x14ac:dyDescent="0.3">
      <c r="B13" s="289" t="s">
        <v>65</v>
      </c>
      <c r="C13" s="85" t="s">
        <v>98</v>
      </c>
      <c r="D13" s="74"/>
      <c r="E13" s="75"/>
      <c r="F13" s="76"/>
      <c r="G13" s="91"/>
      <c r="H13" s="75"/>
      <c r="I13" s="76"/>
    </row>
    <row r="14" spans="2:9" ht="14.5" thickBot="1" x14ac:dyDescent="0.35">
      <c r="B14" s="290"/>
      <c r="C14" s="84" t="s">
        <v>137</v>
      </c>
      <c r="D14" s="77"/>
      <c r="E14" s="78"/>
      <c r="F14" s="79"/>
      <c r="G14" s="92"/>
      <c r="H14" s="78"/>
      <c r="I14" s="79"/>
    </row>
    <row r="15" spans="2:9" x14ac:dyDescent="0.3">
      <c r="B15" s="289" t="s">
        <v>67</v>
      </c>
      <c r="C15" s="86" t="s">
        <v>99</v>
      </c>
      <c r="D15" s="74"/>
      <c r="E15" s="75"/>
      <c r="F15" s="76"/>
      <c r="G15" s="91"/>
      <c r="H15" s="75"/>
      <c r="I15" s="76"/>
    </row>
    <row r="16" spans="2:9" ht="14.5" thickBot="1" x14ac:dyDescent="0.35">
      <c r="B16" s="290"/>
      <c r="C16" s="87" t="s">
        <v>138</v>
      </c>
      <c r="D16" s="77"/>
      <c r="E16" s="78"/>
      <c r="F16" s="79"/>
      <c r="G16" s="92"/>
      <c r="H16" s="78"/>
      <c r="I16" s="79"/>
    </row>
    <row r="17" spans="2:9" x14ac:dyDescent="0.3">
      <c r="B17" s="289" t="s">
        <v>96</v>
      </c>
      <c r="C17" s="88" t="s">
        <v>100</v>
      </c>
      <c r="D17" s="74"/>
      <c r="E17" s="75"/>
      <c r="F17" s="76"/>
      <c r="G17" s="91"/>
      <c r="H17" s="75"/>
      <c r="I17" s="76"/>
    </row>
    <row r="18" spans="2:9" ht="14.5" thickBot="1" x14ac:dyDescent="0.35">
      <c r="B18" s="290"/>
      <c r="C18" s="87" t="s">
        <v>138</v>
      </c>
      <c r="D18" s="77"/>
      <c r="E18" s="78"/>
      <c r="F18" s="79"/>
      <c r="G18" s="92"/>
      <c r="H18" s="78"/>
      <c r="I18" s="79"/>
    </row>
    <row r="19" spans="2:9" x14ac:dyDescent="0.3">
      <c r="B19" s="289" t="s">
        <v>102</v>
      </c>
      <c r="C19" s="89" t="s">
        <v>103</v>
      </c>
      <c r="D19" s="74"/>
      <c r="E19" s="75"/>
      <c r="F19" s="76"/>
      <c r="G19" s="91"/>
      <c r="H19" s="75"/>
      <c r="I19" s="76"/>
    </row>
    <row r="20" spans="2:9" ht="14.5" thickBot="1" x14ac:dyDescent="0.35">
      <c r="B20" s="290"/>
      <c r="C20" s="87" t="s">
        <v>138</v>
      </c>
      <c r="D20" s="77"/>
      <c r="E20" s="78"/>
      <c r="F20" s="79"/>
      <c r="G20" s="92"/>
      <c r="H20" s="78"/>
      <c r="I20" s="79"/>
    </row>
    <row r="21" spans="2:9" ht="14.5" thickBot="1" x14ac:dyDescent="0.35">
      <c r="B21" s="20" t="s">
        <v>104</v>
      </c>
      <c r="C21" s="90" t="s">
        <v>101</v>
      </c>
      <c r="D21" s="20"/>
      <c r="E21" s="80"/>
      <c r="F21" s="81"/>
      <c r="G21" s="93"/>
      <c r="H21" s="80"/>
      <c r="I21" s="81"/>
    </row>
    <row r="22" spans="2:9" ht="15" x14ac:dyDescent="0.25">
      <c r="B22" s="21"/>
      <c r="C22" s="22"/>
      <c r="D22" s="22"/>
      <c r="E22" s="22"/>
      <c r="F22" s="22"/>
      <c r="G22" s="22"/>
      <c r="H22" s="22"/>
      <c r="I22" s="22"/>
    </row>
    <row r="23" spans="2:9" ht="31.5" customHeight="1" x14ac:dyDescent="0.3">
      <c r="C23" s="286" t="s">
        <v>105</v>
      </c>
      <c r="D23" s="286"/>
      <c r="E23" s="286"/>
      <c r="F23" s="286"/>
      <c r="G23" s="286"/>
      <c r="H23" s="286"/>
      <c r="I23" s="286"/>
    </row>
    <row r="24" spans="2:9" ht="107.25" customHeight="1" x14ac:dyDescent="0.3">
      <c r="C24" s="285" t="s">
        <v>106</v>
      </c>
      <c r="D24" s="285"/>
      <c r="E24" s="285"/>
      <c r="F24" s="285"/>
      <c r="G24" s="285"/>
      <c r="H24" s="285"/>
      <c r="I24" s="285"/>
    </row>
    <row r="25" spans="2:9" ht="18" x14ac:dyDescent="0.4">
      <c r="B25" s="153" t="s">
        <v>149</v>
      </c>
    </row>
  </sheetData>
  <mergeCells count="16">
    <mergeCell ref="H1:I1"/>
    <mergeCell ref="B8:C10"/>
    <mergeCell ref="D9:F9"/>
    <mergeCell ref="C24:I24"/>
    <mergeCell ref="C23:I23"/>
    <mergeCell ref="G9:I9"/>
    <mergeCell ref="C3:I3"/>
    <mergeCell ref="C4:I4"/>
    <mergeCell ref="B5:I5"/>
    <mergeCell ref="B6:I6"/>
    <mergeCell ref="B11:B12"/>
    <mergeCell ref="B13:B14"/>
    <mergeCell ref="B15:B16"/>
    <mergeCell ref="B17:B18"/>
    <mergeCell ref="B19:B20"/>
    <mergeCell ref="D8:I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пр2!bookmark0</vt:lpstr>
      <vt:lpstr>пр2!bookmark1</vt:lpstr>
      <vt:lpstr>пр6!bookmark10</vt:lpstr>
      <vt:lpstr>пр7!bookmark11</vt:lpstr>
      <vt:lpstr>пр7!bookmark12</vt:lpstr>
      <vt:lpstr>пр8!bookmark13</vt:lpstr>
      <vt:lpstr>пр8!bookmark14</vt:lpstr>
      <vt:lpstr>пр8!bookmark15</vt:lpstr>
      <vt:lpstr>пр4!bookmark2</vt:lpstr>
      <vt:lpstr>пр5!bookmark6</vt:lpstr>
      <vt:lpstr>пр5!bookmark7</vt:lpstr>
      <vt:lpstr>пр5!bookmark8</vt:lpstr>
      <vt:lpstr>пр6!bookmark9</vt:lpstr>
    </vt:vector>
  </TitlesOfParts>
  <Company>ОАО "МРСК Волги"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Сергей Павлович</dc:creator>
  <cp:lastModifiedBy>Admin</cp:lastModifiedBy>
  <cp:lastPrinted>2016-10-13T06:08:55Z</cp:lastPrinted>
  <dcterms:created xsi:type="dcterms:W3CDTF">2015-09-22T07:59:23Z</dcterms:created>
  <dcterms:modified xsi:type="dcterms:W3CDTF">2016-10-13T06:12:54Z</dcterms:modified>
</cp:coreProperties>
</file>